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tgab.sharepoint.com/sites/NewGlenn/Shared Documents/2026 Q2/00. For release/"/>
    </mc:Choice>
  </mc:AlternateContent>
  <xr:revisionPtr revIDLastSave="491" documentId="8_{00CF8D80-3C6B-4687-BEAF-1F72B9F527CD}" xr6:coauthVersionLast="47" xr6:coauthVersionMax="47" xr10:uidLastSave="{62194394-17AC-4A93-AAC4-78FCF76EFD2B}"/>
  <bookViews>
    <workbookView xWindow="-2628" yWindow="-16644" windowWidth="33660" windowHeight="13536" tabRatio="919" activeTab="9" xr2:uid="{C7DD53E6-0FE5-416E-8DF9-7A8DE6B871D0}"/>
  </bookViews>
  <sheets>
    <sheet name="Financial overview" sheetId="3" r:id="rId1"/>
    <sheet name="Group performance" sheetId="4" r:id="rId2"/>
    <sheet name="Segment performance" sheetId="2" r:id="rId3"/>
    <sheet name="KPIs" sheetId="1" r:id="rId4"/>
    <sheet name="Income statement" sheetId="7" r:id="rId5"/>
    <sheet name="Comprehensive income" sheetId="20" r:id="rId6"/>
    <sheet name="Balance sheet" sheetId="33" r:id="rId7"/>
    <sheet name="Statement of cash flows" sheetId="10" r:id="rId8"/>
    <sheet name="Changes in equity" sheetId="22" r:id="rId9"/>
    <sheet name="Operating segments" sheetId="38" r:id="rId10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2" i="38" l="1"/>
  <c r="B96" i="38"/>
  <c r="B83" i="38"/>
  <c r="B70" i="38"/>
  <c r="B57" i="38"/>
  <c r="B43" i="38"/>
  <c r="B30" i="38"/>
  <c r="B17" i="38"/>
  <c r="B29" i="10"/>
  <c r="B16" i="20"/>
  <c r="B26" i="7"/>
  <c r="B41" i="2"/>
  <c r="B29" i="2"/>
  <c r="B18" i="4"/>
  <c r="B18" i="3"/>
  <c r="D8" i="4"/>
  <c r="G22" i="4" l="1"/>
  <c r="G21" i="4"/>
  <c r="G20" i="4"/>
  <c r="F22" i="4"/>
  <c r="F21" i="4"/>
  <c r="F20" i="4"/>
  <c r="E22" i="4"/>
  <c r="E21" i="4"/>
  <c r="E20" i="4"/>
  <c r="G8" i="4"/>
  <c r="G23" i="4" s="1"/>
  <c r="F8" i="4"/>
  <c r="E8" i="4"/>
  <c r="F23" i="4" l="1"/>
  <c r="E23" i="4"/>
</calcChain>
</file>

<file path=xl/sharedStrings.xml><?xml version="1.0" encoding="utf-8"?>
<sst xmlns="http://schemas.openxmlformats.org/spreadsheetml/2006/main" count="569" uniqueCount="152">
  <si>
    <t>Financial overview</t>
  </si>
  <si>
    <t>Quarterly data</t>
  </si>
  <si>
    <t>SEKm</t>
  </si>
  <si>
    <t>Q4
2025</t>
  </si>
  <si>
    <t>Q3
2025</t>
  </si>
  <si>
    <t>Q2
2025</t>
  </si>
  <si>
    <t>Q1
2025</t>
  </si>
  <si>
    <t>Net sales</t>
  </si>
  <si>
    <t>EBIT</t>
  </si>
  <si>
    <t>EBITDA</t>
  </si>
  <si>
    <t>Adjusted EBITDA</t>
  </si>
  <si>
    <t>Net income</t>
  </si>
  <si>
    <t>Cash flow from operations</t>
  </si>
  <si>
    <t>Basic earnings per share (SEK)</t>
  </si>
  <si>
    <t>Diluted earnings per share (SEK)</t>
  </si>
  <si>
    <t>-</t>
  </si>
  <si>
    <t>Growth</t>
  </si>
  <si>
    <t>Sales growth, %</t>
  </si>
  <si>
    <t>Year-to-date data</t>
  </si>
  <si>
    <t>Q4 
2024</t>
  </si>
  <si>
    <t>Group performance</t>
  </si>
  <si>
    <t>RAID: Shadow Legends</t>
  </si>
  <si>
    <t>Forge of Empires</t>
  </si>
  <si>
    <t>Warhammer 40,000: Tacticus</t>
  </si>
  <si>
    <t>Other games</t>
  </si>
  <si>
    <t>Total net sales</t>
  </si>
  <si>
    <t>Reported sales growth, %</t>
  </si>
  <si>
    <t>User acquisition</t>
  </si>
  <si>
    <t>Adjusted EBITDA margin, %</t>
  </si>
  <si>
    <t>Q4
2024</t>
  </si>
  <si>
    <t>Segment performance</t>
  </si>
  <si>
    <t>Midcore</t>
  </si>
  <si>
    <t>DAU, million</t>
  </si>
  <si>
    <t>ARPDAU, SEK</t>
  </si>
  <si>
    <t>Casual</t>
  </si>
  <si>
    <t>Key Performance Indicators</t>
  </si>
  <si>
    <t>Q4 
2025</t>
  </si>
  <si>
    <t>Q3 
2025</t>
  </si>
  <si>
    <t>Q2 
2025</t>
  </si>
  <si>
    <t>Q1 
2025</t>
  </si>
  <si>
    <t>Group</t>
  </si>
  <si>
    <t>Revenue generated by platform, %</t>
  </si>
  <si>
    <t>Mobile</t>
  </si>
  <si>
    <t>Direct to consumer</t>
  </si>
  <si>
    <t>Other</t>
  </si>
  <si>
    <t>Revenue generated by monetization type, %</t>
  </si>
  <si>
    <t>IAP</t>
  </si>
  <si>
    <t>IAA</t>
  </si>
  <si>
    <t>Revenue generated by territory, %</t>
  </si>
  <si>
    <t>Europe</t>
  </si>
  <si>
    <t>North America</t>
  </si>
  <si>
    <t>Asia Pacific</t>
  </si>
  <si>
    <t>Rest of World</t>
  </si>
  <si>
    <t>Revenue generated by top 3 games, %</t>
  </si>
  <si>
    <t>Taxes paid</t>
  </si>
  <si>
    <t>Changes in working capital</t>
  </si>
  <si>
    <t>Cash flow from investing activities</t>
  </si>
  <si>
    <t>Cash flow from financing activities</t>
  </si>
  <si>
    <t>Total net change in cash and cash equivalents</t>
  </si>
  <si>
    <t>Cash and cash equivalents at the beginning of the period</t>
  </si>
  <si>
    <t>Translation differences in cash and cash equivalents</t>
  </si>
  <si>
    <t>Cash and cash equivalents at end of the period</t>
  </si>
  <si>
    <t>Condensed consolidated income statement</t>
  </si>
  <si>
    <t>Total revenue</t>
  </si>
  <si>
    <t>Platform fees</t>
  </si>
  <si>
    <t>Other sales related costs</t>
  </si>
  <si>
    <t>Other external expenses</t>
  </si>
  <si>
    <t>Personnel expenses</t>
  </si>
  <si>
    <t>Own work capitalized</t>
  </si>
  <si>
    <t>Depreciation, amortization and impairment</t>
  </si>
  <si>
    <t>Other operating income</t>
  </si>
  <si>
    <t>Other operating expenses</t>
  </si>
  <si>
    <t>Operating result (EBIT)</t>
  </si>
  <si>
    <t>Net financial items</t>
  </si>
  <si>
    <t>Profit before tax</t>
  </si>
  <si>
    <t>Taxes for the period</t>
  </si>
  <si>
    <t>Net result for the period</t>
  </si>
  <si>
    <t>Condensed consolidated statement of comprehensive income</t>
  </si>
  <si>
    <t>Other comprehensive income</t>
  </si>
  <si>
    <t>Items that are or may be reclassified to profit or loss, net of tax:</t>
  </si>
  <si>
    <t xml:space="preserve">  Currency translation differences</t>
  </si>
  <si>
    <t>Items that cannot be transferred to profit or loss, net of tax:</t>
  </si>
  <si>
    <t xml:space="preserve">  Fair value change of equity instruments</t>
  </si>
  <si>
    <t>Total comprehensive income</t>
  </si>
  <si>
    <t>Total comprehensive income attributable to:</t>
  </si>
  <si>
    <t xml:space="preserve">  Equity holders of the parent</t>
  </si>
  <si>
    <t>Condensed consolidated balance sheet</t>
  </si>
  <si>
    <t>End-of-period data</t>
  </si>
  <si>
    <t>Non-current assets</t>
  </si>
  <si>
    <t>Goodwill</t>
  </si>
  <si>
    <t>Other intangible assets</t>
  </si>
  <si>
    <t>Total intangible assets</t>
  </si>
  <si>
    <t>Total tangible assets</t>
  </si>
  <si>
    <t>Total right of use assets</t>
  </si>
  <si>
    <t>Shares and participations</t>
  </si>
  <si>
    <t>Other receivables</t>
  </si>
  <si>
    <t>Total non-current financial assets</t>
  </si>
  <si>
    <t>Total non-current assets</t>
  </si>
  <si>
    <t>Current assets</t>
  </si>
  <si>
    <t>Cash and cash equivalents</t>
  </si>
  <si>
    <t>Total current assets</t>
  </si>
  <si>
    <t>Total assets</t>
  </si>
  <si>
    <t>Equity</t>
  </si>
  <si>
    <t>Shareholders' equity</t>
  </si>
  <si>
    <t>Total equity</t>
  </si>
  <si>
    <t>Non-current liabilities</t>
  </si>
  <si>
    <t>Liabilities to credit institutions</t>
  </si>
  <si>
    <t>Lease liabilities</t>
  </si>
  <si>
    <t>Other interest-bearing liabilities</t>
  </si>
  <si>
    <t>Total non-current interest-bearing liabilities</t>
  </si>
  <si>
    <t>Provisions</t>
  </si>
  <si>
    <t>Contingent consideration</t>
  </si>
  <si>
    <t>Other non-interest-bearing liabilities</t>
  </si>
  <si>
    <t>Total non-current non-interest-bearing liabilities</t>
  </si>
  <si>
    <t>Total non-current liabilities</t>
  </si>
  <si>
    <t>Current liabilities</t>
  </si>
  <si>
    <t>Total current liabilities</t>
  </si>
  <si>
    <t>Total liabilities</t>
  </si>
  <si>
    <t>Total shareholders' equity and liabilities</t>
  </si>
  <si>
    <t>Condensed consolidated statement of cash flows</t>
  </si>
  <si>
    <t>Income before tax</t>
  </si>
  <si>
    <t>Adjustment for items not included in cash flow</t>
  </si>
  <si>
    <t>Investments/divestments in deposits</t>
  </si>
  <si>
    <t>Acquisition / sale of subsidiaries, associates and other investments</t>
  </si>
  <si>
    <t>Earnout payments</t>
  </si>
  <si>
    <t>Investments in other non-current assets</t>
  </si>
  <si>
    <t>Repurchase of shares</t>
  </si>
  <si>
    <t>Loan</t>
  </si>
  <si>
    <t>Share swap regarding share incentive programs</t>
  </si>
  <si>
    <t>Other cash flow from/used in financing activities</t>
  </si>
  <si>
    <t>Condensed statement of changes in equity</t>
  </si>
  <si>
    <t>Opening balance</t>
  </si>
  <si>
    <t>Net loss/income for the period</t>
  </si>
  <si>
    <t>Other comprehensive income for the period</t>
  </si>
  <si>
    <t>Total comprehensive income for the period</t>
  </si>
  <si>
    <t>Effect of employee share programs</t>
  </si>
  <si>
    <t>Share swap regarding share-based incentive program</t>
  </si>
  <si>
    <t>Closing balance</t>
  </si>
  <si>
    <t>Operating segments</t>
  </si>
  <si>
    <t>Revenue from external customers</t>
  </si>
  <si>
    <t>Items affecting comparability</t>
  </si>
  <si>
    <t>Non-recurring bonus structures</t>
  </si>
  <si>
    <t>M&amp;A transaction costs and revaluation of put/call options</t>
  </si>
  <si>
    <t>Group operations and eliminations</t>
  </si>
  <si>
    <t>Group total</t>
  </si>
  <si>
    <t>Q1
2026</t>
  </si>
  <si>
    <t>Q1 
2026</t>
  </si>
  <si>
    <t>Organic growth, %</t>
  </si>
  <si>
    <t>Pro forma growth, %</t>
  </si>
  <si>
    <t>Re-distribution of repurchased shares</t>
  </si>
  <si>
    <t>Q2
2026</t>
  </si>
  <si>
    <t>Q2 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</si>
</sst>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(* #,##0_);_(* \(#,##0\);_(* &quot;-&quot;??_);_(@_)"/>
    <numFmt numFmtId="166" formatCode="[=0]&quot;-&quot;;#,###"/>
    <numFmt numFmtId="167" formatCode="0.0"/>
    <numFmt numFmtId="168" formatCode="#,##0.0"/>
    <numFmt numFmtId="169" formatCode="_(* #,##0.0_);_(* \(#,##0.0\);_(* &quot;-&quot;??_);_(@_)"/>
    <numFmt numFmtId="170" formatCode="_(* #,##0.0000_);_(* \(#,##0.0000\);_(* &quot;-&quot;??_);_(@_)"/>
    <numFmt numFmtId="171" formatCode="0.00000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rgb="FFACA0B0"/>
      <name val="ABC Monument Grotesk"/>
      <family val="2"/>
    </font>
    <font>
      <sz val="8"/>
      <color rgb="FF4C3255"/>
      <name val="ABC Monument Grotesk"/>
      <family val="2"/>
    </font>
    <font>
      <b/>
      <sz val="8"/>
      <color rgb="FF4C3255"/>
      <name val="ABC Monument Grotesk"/>
      <family val="2"/>
    </font>
    <font>
      <sz val="8"/>
      <color theme="1"/>
      <name val="ABC Monument Grotesk"/>
      <family val="2"/>
    </font>
    <font>
      <i/>
      <sz val="8"/>
      <color rgb="FF4C3255"/>
      <name val="ABC Monument Grotesk"/>
      <family val="2"/>
    </font>
    <font>
      <sz val="12"/>
      <color rgb="FFACA0B0"/>
      <name val="ABC Monument Grotesk"/>
      <family val="2"/>
    </font>
    <font>
      <sz val="12"/>
      <color theme="1"/>
      <name val="ABC Monument Grotesk"/>
      <family val="2"/>
    </font>
    <font>
      <sz val="10"/>
      <name val="Arial"/>
      <family val="2"/>
    </font>
    <font>
      <sz val="11"/>
      <color rgb="FF4C3255"/>
      <name val="ABC Monument Grotesk"/>
      <family val="2"/>
    </font>
    <font>
      <b/>
      <i/>
      <sz val="8"/>
      <color rgb="FF4C3255"/>
      <name val="ABC Monument Grotesk"/>
      <family val="2"/>
    </font>
    <font>
      <i/>
      <sz val="8"/>
      <color theme="1" tint="0.499984740745262"/>
      <name val="ABC Monument Grotesk"/>
      <family val="2"/>
    </font>
    <font>
      <sz val="8"/>
      <color theme="1" tint="0.499984740745262"/>
      <name val="ABC Monument Grotesk"/>
      <family val="2"/>
    </font>
    <font>
      <b/>
      <sz val="8"/>
      <color theme="1"/>
      <name val="ABC Monument Grotesk"/>
      <family val="2"/>
    </font>
    <font>
      <sz val="8"/>
      <color theme="1"/>
      <name val="Aptos Narrow"/>
      <family val="2"/>
      <scheme val="minor"/>
    </font>
    <font>
      <sz val="8"/>
      <color rgb="FF4C3255"/>
      <name val="ABC Monument Grotesk"/>
      <family val="2"/>
    </font>
    <font>
      <sz val="8"/>
      <color rgb="FFFF0000"/>
      <name val="ABC Monument Grotesk"/>
      <family val="2"/>
    </font>
    <font>
      <sz val="8"/>
      <color theme="1"/>
      <name val="ABC Monument Grotesk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EDF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ACA0B0"/>
      </bottom>
      <diagonal/>
    </border>
    <border>
      <left/>
      <right/>
      <top style="medium">
        <color rgb="FFACA0B0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4C3255"/>
      </bottom>
      <diagonal/>
    </border>
    <border>
      <left/>
      <right/>
      <top style="medium">
        <color rgb="FFACA0B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9" fillId="0" borderId="0"/>
  </cellStyleXfs>
  <cellXfs count="145">
    <xf numFmtId="0" fontId="0" fillId="0" borderId="0" xfId="0"/>
    <xf numFmtId="0" fontId="2" fillId="2" borderId="0" xfId="0" applyFont="1" applyFill="1"/>
    <xf numFmtId="3" fontId="3" fillId="2" borderId="0" xfId="0" applyNumberFormat="1" applyFont="1" applyFill="1" applyAlignment="1">
      <alignment horizontal="right" wrapText="1"/>
    </xf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4" fillId="2" borderId="0" xfId="0" applyFont="1" applyFill="1" applyAlignment="1">
      <alignment wrapText="1"/>
    </xf>
    <xf numFmtId="0" fontId="3" fillId="3" borderId="0" xfId="0" applyFont="1" applyFill="1" applyAlignment="1">
      <alignment horizontal="right" wrapText="1"/>
    </xf>
    <xf numFmtId="0" fontId="3" fillId="2" borderId="0" xfId="0" applyFont="1" applyFill="1" applyAlignment="1">
      <alignment horizontal="right" wrapText="1"/>
    </xf>
    <xf numFmtId="0" fontId="3" fillId="2" borderId="0" xfId="0" applyFont="1" applyFill="1" applyAlignment="1">
      <alignment wrapText="1"/>
    </xf>
    <xf numFmtId="9" fontId="3" fillId="3" borderId="0" xfId="2" applyFont="1" applyFill="1" applyAlignment="1">
      <alignment horizontal="right"/>
    </xf>
    <xf numFmtId="9" fontId="3" fillId="2" borderId="0" xfId="2" applyFont="1" applyFill="1" applyAlignment="1">
      <alignment horizontal="right"/>
    </xf>
    <xf numFmtId="0" fontId="3" fillId="2" borderId="0" xfId="0" applyFont="1" applyFill="1" applyAlignment="1">
      <alignment horizontal="left" wrapText="1" indent="1"/>
    </xf>
    <xf numFmtId="0" fontId="3" fillId="2" borderId="0" xfId="0" applyFont="1" applyFill="1"/>
    <xf numFmtId="0" fontId="4" fillId="2" borderId="0" xfId="0" applyFont="1" applyFill="1"/>
    <xf numFmtId="0" fontId="0" fillId="2" borderId="0" xfId="0" applyFill="1"/>
    <xf numFmtId="3" fontId="3" fillId="2" borderId="0" xfId="0" applyNumberFormat="1" applyFont="1" applyFill="1" applyAlignment="1">
      <alignment horizontal="right"/>
    </xf>
    <xf numFmtId="9" fontId="4" fillId="2" borderId="0" xfId="2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right"/>
    </xf>
    <xf numFmtId="3" fontId="3" fillId="2" borderId="2" xfId="0" applyNumberFormat="1" applyFont="1" applyFill="1" applyBorder="1" applyAlignment="1">
      <alignment horizontal="right"/>
    </xf>
    <xf numFmtId="0" fontId="5" fillId="2" borderId="0" xfId="0" applyFont="1" applyFill="1"/>
    <xf numFmtId="9" fontId="6" fillId="3" borderId="0" xfId="2" applyFont="1" applyFill="1" applyBorder="1" applyAlignment="1">
      <alignment horizontal="right"/>
    </xf>
    <xf numFmtId="9" fontId="3" fillId="3" borderId="0" xfId="2" applyFont="1" applyFill="1" applyBorder="1" applyAlignment="1">
      <alignment horizontal="right"/>
    </xf>
    <xf numFmtId="9" fontId="3" fillId="2" borderId="0" xfId="2" applyFont="1" applyFill="1" applyBorder="1" applyAlignment="1">
      <alignment horizontal="right"/>
    </xf>
    <xf numFmtId="3" fontId="3" fillId="2" borderId="2" xfId="0" applyNumberFormat="1" applyFont="1" applyFill="1" applyBorder="1"/>
    <xf numFmtId="0" fontId="7" fillId="2" borderId="0" xfId="0" applyFont="1" applyFill="1"/>
    <xf numFmtId="9" fontId="4" fillId="2" borderId="0" xfId="2" applyFont="1" applyFill="1" applyBorder="1" applyAlignment="1">
      <alignment horizontal="center"/>
    </xf>
    <xf numFmtId="0" fontId="2" fillId="2" borderId="0" xfId="0" applyFont="1" applyFill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0" xfId="0" applyFont="1" applyFill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165" fontId="3" fillId="3" borderId="3" xfId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165" fontId="4" fillId="2" borderId="0" xfId="1" applyNumberFormat="1" applyFont="1" applyFill="1" applyAlignment="1">
      <alignment horizontal="right" vertical="center" wrapText="1"/>
    </xf>
    <xf numFmtId="165" fontId="3" fillId="2" borderId="3" xfId="1" applyNumberFormat="1" applyFont="1" applyFill="1" applyBorder="1" applyAlignment="1">
      <alignment horizontal="right" vertical="center" wrapText="1"/>
    </xf>
    <xf numFmtId="166" fontId="3" fillId="3" borderId="0" xfId="0" applyNumberFormat="1" applyFont="1" applyFill="1" applyAlignment="1">
      <alignment horizontal="right"/>
    </xf>
    <xf numFmtId="166" fontId="4" fillId="3" borderId="0" xfId="0" applyNumberFormat="1" applyFont="1" applyFill="1" applyAlignment="1">
      <alignment horizontal="right"/>
    </xf>
    <xf numFmtId="166" fontId="3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167" fontId="3" fillId="3" borderId="0" xfId="0" applyNumberFormat="1" applyFont="1" applyFill="1" applyAlignment="1">
      <alignment horizontal="right" wrapText="1"/>
    </xf>
    <xf numFmtId="167" fontId="3" fillId="2" borderId="0" xfId="0" applyNumberFormat="1" applyFont="1" applyFill="1" applyAlignment="1">
      <alignment horizontal="right" wrapText="1"/>
    </xf>
    <xf numFmtId="3" fontId="3" fillId="2" borderId="3" xfId="0" applyNumberFormat="1" applyFont="1" applyFill="1" applyBorder="1" applyAlignment="1">
      <alignment horizontal="right"/>
    </xf>
    <xf numFmtId="166" fontId="3" fillId="3" borderId="3" xfId="0" applyNumberFormat="1" applyFont="1" applyFill="1" applyBorder="1" applyAlignment="1">
      <alignment horizontal="right"/>
    </xf>
    <xf numFmtId="1" fontId="3" fillId="2" borderId="3" xfId="2" applyNumberFormat="1" applyFont="1" applyFill="1" applyBorder="1" applyAlignment="1">
      <alignment horizontal="right"/>
    </xf>
    <xf numFmtId="166" fontId="3" fillId="2" borderId="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10" fillId="2" borderId="0" xfId="0" applyFont="1" applyFill="1" applyAlignment="1">
      <alignment wrapText="1"/>
    </xf>
    <xf numFmtId="0" fontId="4" fillId="2" borderId="0" xfId="0" applyFont="1" applyFill="1" applyAlignment="1">
      <alignment vertical="center" wrapText="1"/>
    </xf>
    <xf numFmtId="165" fontId="4" fillId="3" borderId="0" xfId="1" applyNumberFormat="1" applyFont="1" applyFill="1" applyAlignment="1">
      <alignment horizontal="right" vertical="center" wrapText="1"/>
    </xf>
    <xf numFmtId="165" fontId="3" fillId="3" borderId="0" xfId="1" applyNumberFormat="1" applyFont="1" applyFill="1" applyBorder="1" applyAlignment="1">
      <alignment horizontal="right" vertical="center" wrapText="1"/>
    </xf>
    <xf numFmtId="165" fontId="3" fillId="2" borderId="0" xfId="1" applyNumberFormat="1" applyFont="1" applyFill="1" applyBorder="1" applyAlignment="1">
      <alignment horizontal="right" vertical="center" wrapText="1"/>
    </xf>
    <xf numFmtId="165" fontId="3" fillId="2" borderId="0" xfId="1" applyNumberFormat="1" applyFont="1" applyFill="1" applyAlignment="1">
      <alignment horizontal="right"/>
    </xf>
    <xf numFmtId="165" fontId="3" fillId="2" borderId="3" xfId="1" applyNumberFormat="1" applyFont="1" applyFill="1" applyBorder="1" applyAlignment="1">
      <alignment horizontal="right"/>
    </xf>
    <xf numFmtId="9" fontId="0" fillId="2" borderId="0" xfId="0" applyNumberFormat="1" applyFill="1"/>
    <xf numFmtId="3" fontId="3" fillId="3" borderId="7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3" fontId="3" fillId="3" borderId="0" xfId="0" applyNumberFormat="1" applyFont="1" applyFill="1" applyAlignment="1">
      <alignment horizontal="right" vertical="center" wrapText="1"/>
    </xf>
    <xf numFmtId="3" fontId="3" fillId="2" borderId="0" xfId="0" applyNumberFormat="1" applyFont="1" applyFill="1" applyAlignment="1">
      <alignment horizontal="right" vertical="center" wrapText="1"/>
    </xf>
    <xf numFmtId="0" fontId="5" fillId="2" borderId="0" xfId="0" applyFont="1" applyFill="1" applyAlignment="1">
      <alignment vertical="center"/>
    </xf>
    <xf numFmtId="0" fontId="4" fillId="0" borderId="0" xfId="0" applyFont="1" applyAlignment="1">
      <alignment vertical="center" wrapText="1"/>
    </xf>
    <xf numFmtId="165" fontId="3" fillId="2" borderId="0" xfId="1" applyNumberFormat="1" applyFont="1" applyFill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165" fontId="3" fillId="3" borderId="0" xfId="1" applyNumberFormat="1" applyFont="1" applyFill="1" applyAlignment="1">
      <alignment horizontal="right" vertical="center" wrapText="1"/>
    </xf>
    <xf numFmtId="0" fontId="4" fillId="2" borderId="6" xfId="0" applyFont="1" applyFill="1" applyBorder="1" applyAlignment="1">
      <alignment vertical="center" wrapText="1"/>
    </xf>
    <xf numFmtId="0" fontId="14" fillId="2" borderId="0" xfId="0" applyFont="1" applyFill="1"/>
    <xf numFmtId="165" fontId="5" fillId="2" borderId="0" xfId="1" applyNumberFormat="1" applyFont="1" applyFill="1"/>
    <xf numFmtId="0" fontId="5" fillId="2" borderId="3" xfId="0" applyFont="1" applyFill="1" applyBorder="1"/>
    <xf numFmtId="0" fontId="14" fillId="2" borderId="3" xfId="0" applyFont="1" applyFill="1" applyBorder="1"/>
    <xf numFmtId="0" fontId="15" fillId="2" borderId="0" xfId="0" applyFont="1" applyFill="1"/>
    <xf numFmtId="0" fontId="8" fillId="2" borderId="0" xfId="0" applyFont="1" applyFill="1"/>
    <xf numFmtId="0" fontId="3" fillId="0" borderId="1" xfId="0" applyFont="1" applyBorder="1" applyAlignment="1">
      <alignment wrapText="1"/>
    </xf>
    <xf numFmtId="9" fontId="3" fillId="2" borderId="7" xfId="2" applyFont="1" applyFill="1" applyBorder="1" applyAlignment="1">
      <alignment horizontal="right"/>
    </xf>
    <xf numFmtId="9" fontId="3" fillId="2" borderId="0" xfId="0" applyNumberFormat="1" applyFont="1" applyFill="1" applyAlignment="1">
      <alignment horizontal="right"/>
    </xf>
    <xf numFmtId="169" fontId="3" fillId="2" borderId="0" xfId="1" applyNumberFormat="1" applyFont="1" applyFill="1" applyAlignment="1">
      <alignment horizontal="right"/>
    </xf>
    <xf numFmtId="3" fontId="0" fillId="2" borderId="0" xfId="0" applyNumberFormat="1" applyFill="1"/>
    <xf numFmtId="4" fontId="3" fillId="3" borderId="0" xfId="0" applyNumberFormat="1" applyFont="1" applyFill="1" applyAlignment="1">
      <alignment horizontal="right"/>
    </xf>
    <xf numFmtId="4" fontId="3" fillId="2" borderId="0" xfId="0" applyNumberFormat="1" applyFont="1" applyFill="1" applyAlignment="1">
      <alignment horizontal="right"/>
    </xf>
    <xf numFmtId="165" fontId="4" fillId="3" borderId="0" xfId="1" applyNumberFormat="1" applyFont="1" applyFill="1" applyAlignment="1">
      <alignment horizontal="right"/>
    </xf>
    <xf numFmtId="165" fontId="4" fillId="2" borderId="0" xfId="1" applyNumberFormat="1" applyFont="1" applyFill="1" applyAlignment="1">
      <alignment horizontal="right"/>
    </xf>
    <xf numFmtId="0" fontId="3" fillId="2" borderId="5" xfId="0" applyFont="1" applyFill="1" applyBorder="1" applyAlignment="1">
      <alignment wrapText="1"/>
    </xf>
    <xf numFmtId="3" fontId="3" fillId="2" borderId="5" xfId="0" applyNumberFormat="1" applyFont="1" applyFill="1" applyBorder="1" applyAlignment="1">
      <alignment horizontal="right" wrapText="1"/>
    </xf>
    <xf numFmtId="3" fontId="4" fillId="3" borderId="0" xfId="0" applyNumberFormat="1" applyFont="1" applyFill="1" applyAlignment="1">
      <alignment horizontal="right" wrapText="1"/>
    </xf>
    <xf numFmtId="3" fontId="4" fillId="2" borderId="0" xfId="0" applyNumberFormat="1" applyFont="1" applyFill="1" applyAlignment="1">
      <alignment horizontal="right" wrapText="1"/>
    </xf>
    <xf numFmtId="0" fontId="4" fillId="0" borderId="0" xfId="0" applyFont="1" applyAlignment="1">
      <alignment wrapText="1"/>
    </xf>
    <xf numFmtId="3" fontId="3" fillId="3" borderId="0" xfId="0" applyNumberFormat="1" applyFont="1" applyFill="1" applyAlignment="1">
      <alignment horizontal="right" wrapText="1"/>
    </xf>
    <xf numFmtId="3" fontId="3" fillId="3" borderId="3" xfId="0" applyNumberFormat="1" applyFont="1" applyFill="1" applyBorder="1" applyAlignment="1">
      <alignment horizontal="right" wrapText="1"/>
    </xf>
    <xf numFmtId="3" fontId="3" fillId="2" borderId="3" xfId="0" applyNumberFormat="1" applyFont="1" applyFill="1" applyBorder="1" applyAlignment="1">
      <alignment horizontal="right" wrapText="1"/>
    </xf>
    <xf numFmtId="0" fontId="3" fillId="2" borderId="2" xfId="0" applyFont="1" applyFill="1" applyBorder="1" applyAlignment="1">
      <alignment wrapText="1"/>
    </xf>
    <xf numFmtId="3" fontId="3" fillId="3" borderId="2" xfId="0" applyNumberFormat="1" applyFont="1" applyFill="1" applyBorder="1" applyAlignment="1">
      <alignment horizontal="right" wrapText="1"/>
    </xf>
    <xf numFmtId="3" fontId="3" fillId="2" borderId="2" xfId="0" applyNumberFormat="1" applyFont="1" applyFill="1" applyBorder="1" applyAlignment="1">
      <alignment horizontal="right" wrapText="1"/>
    </xf>
    <xf numFmtId="0" fontId="11" fillId="2" borderId="0" xfId="0" applyFont="1" applyFill="1" applyAlignment="1">
      <alignment wrapText="1"/>
    </xf>
    <xf numFmtId="0" fontId="6" fillId="0" borderId="0" xfId="0" applyFont="1" applyAlignment="1">
      <alignment horizontal="left" wrapText="1"/>
    </xf>
    <xf numFmtId="0" fontId="12" fillId="2" borderId="0" xfId="0" applyFont="1" applyFill="1"/>
    <xf numFmtId="0" fontId="13" fillId="2" borderId="0" xfId="0" applyFont="1" applyFill="1"/>
    <xf numFmtId="0" fontId="6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2" borderId="0" xfId="0" applyFont="1" applyFill="1" applyAlignment="1">
      <alignment vertical="center"/>
    </xf>
    <xf numFmtId="165" fontId="4" fillId="3" borderId="0" xfId="1" applyNumberFormat="1" applyFont="1" applyFill="1" applyBorder="1" applyAlignment="1">
      <alignment horizontal="right" vertical="center" wrapText="1"/>
    </xf>
    <xf numFmtId="165" fontId="4" fillId="3" borderId="6" xfId="1" applyNumberFormat="1" applyFont="1" applyFill="1" applyBorder="1" applyAlignment="1">
      <alignment horizontal="right" vertical="center" wrapText="1"/>
    </xf>
    <xf numFmtId="165" fontId="4" fillId="2" borderId="6" xfId="1" applyNumberFormat="1" applyFont="1" applyFill="1" applyBorder="1" applyAlignment="1">
      <alignment horizontal="right" vertical="center" wrapText="1"/>
    </xf>
    <xf numFmtId="165" fontId="14" fillId="2" borderId="0" xfId="1" applyNumberFormat="1" applyFont="1" applyFill="1"/>
    <xf numFmtId="165" fontId="4" fillId="3" borderId="3" xfId="1" applyNumberFormat="1" applyFont="1" applyFill="1" applyBorder="1" applyAlignment="1">
      <alignment horizontal="right" vertical="center" wrapText="1"/>
    </xf>
    <xf numFmtId="165" fontId="14" fillId="2" borderId="3" xfId="1" applyNumberFormat="1" applyFont="1" applyFill="1" applyBorder="1"/>
    <xf numFmtId="0" fontId="3" fillId="2" borderId="0" xfId="0" applyFont="1" applyFill="1" applyAlignment="1">
      <alignment horizontal="right" vertical="center" wrapText="1"/>
    </xf>
    <xf numFmtId="165" fontId="4" fillId="2" borderId="0" xfId="1" applyNumberFormat="1" applyFont="1" applyFill="1" applyBorder="1" applyAlignment="1">
      <alignment horizontal="right" vertical="center" wrapText="1"/>
    </xf>
    <xf numFmtId="165" fontId="5" fillId="2" borderId="0" xfId="0" applyNumberFormat="1" applyFont="1" applyFill="1"/>
    <xf numFmtId="9" fontId="3" fillId="0" borderId="7" xfId="2" applyFont="1" applyFill="1" applyBorder="1" applyAlignment="1">
      <alignment horizontal="right"/>
    </xf>
    <xf numFmtId="9" fontId="3" fillId="0" borderId="0" xfId="2" applyFont="1" applyFill="1" applyBorder="1" applyAlignment="1">
      <alignment horizontal="right"/>
    </xf>
    <xf numFmtId="9" fontId="3" fillId="0" borderId="0" xfId="0" applyNumberFormat="1" applyFont="1" applyAlignment="1">
      <alignment horizontal="right"/>
    </xf>
    <xf numFmtId="9" fontId="3" fillId="3" borderId="3" xfId="2" applyFont="1" applyFill="1" applyBorder="1" applyAlignment="1">
      <alignment horizontal="right"/>
    </xf>
    <xf numFmtId="9" fontId="6" fillId="2" borderId="0" xfId="2" applyFont="1" applyFill="1" applyBorder="1" applyAlignment="1">
      <alignment horizontal="right"/>
    </xf>
    <xf numFmtId="9" fontId="3" fillId="2" borderId="3" xfId="2" applyFont="1" applyFill="1" applyBorder="1" applyAlignment="1">
      <alignment horizontal="right"/>
    </xf>
    <xf numFmtId="3" fontId="3" fillId="2" borderId="7" xfId="0" applyNumberFormat="1" applyFont="1" applyFill="1" applyBorder="1" applyAlignment="1">
      <alignment horizontal="right"/>
    </xf>
    <xf numFmtId="168" fontId="3" fillId="2" borderId="0" xfId="0" applyNumberFormat="1" applyFont="1" applyFill="1" applyAlignment="1">
      <alignment horizontal="right"/>
    </xf>
    <xf numFmtId="167" fontId="3" fillId="3" borderId="0" xfId="2" applyNumberFormat="1" applyFont="1" applyFill="1" applyAlignment="1">
      <alignment horizontal="right"/>
    </xf>
    <xf numFmtId="3" fontId="3" fillId="3" borderId="5" xfId="0" applyNumberFormat="1" applyFont="1" applyFill="1" applyBorder="1" applyAlignment="1">
      <alignment horizontal="right" vertical="center" wrapText="1"/>
    </xf>
    <xf numFmtId="3" fontId="4" fillId="3" borderId="0" xfId="0" applyNumberFormat="1" applyFont="1" applyFill="1" applyAlignment="1">
      <alignment horizontal="right" vertical="center" wrapText="1"/>
    </xf>
    <xf numFmtId="3" fontId="3" fillId="3" borderId="3" xfId="0" applyNumberFormat="1" applyFont="1" applyFill="1" applyBorder="1" applyAlignment="1">
      <alignment horizontal="right" vertical="center" wrapText="1"/>
    </xf>
    <xf numFmtId="165" fontId="4" fillId="2" borderId="3" xfId="1" applyNumberFormat="1" applyFont="1" applyFill="1" applyBorder="1" applyAlignment="1">
      <alignment horizontal="right" vertical="center" wrapText="1"/>
    </xf>
    <xf numFmtId="167" fontId="0" fillId="2" borderId="0" xfId="0" applyNumberFormat="1" applyFill="1"/>
    <xf numFmtId="9" fontId="5" fillId="2" borderId="0" xfId="2" applyFont="1" applyFill="1"/>
    <xf numFmtId="9" fontId="8" fillId="2" borderId="0" xfId="2" applyFont="1" applyFill="1" applyAlignment="1">
      <alignment vertical="center"/>
    </xf>
    <xf numFmtId="9" fontId="15" fillId="2" borderId="0" xfId="2" applyFont="1" applyFill="1"/>
    <xf numFmtId="9" fontId="5" fillId="2" borderId="0" xfId="2" applyFont="1" applyFill="1" applyAlignment="1">
      <alignment vertical="center"/>
    </xf>
    <xf numFmtId="165" fontId="8" fillId="2" borderId="0" xfId="2" applyNumberFormat="1" applyFont="1" applyFill="1" applyAlignment="1">
      <alignment vertical="center"/>
    </xf>
    <xf numFmtId="9" fontId="16" fillId="3" borderId="0" xfId="2" applyFont="1" applyFill="1" applyAlignment="1">
      <alignment horizontal="right"/>
    </xf>
    <xf numFmtId="0" fontId="3" fillId="2" borderId="5" xfId="0" applyFont="1" applyFill="1" applyBorder="1" applyAlignment="1">
      <alignment vertical="center" wrapText="1"/>
    </xf>
    <xf numFmtId="165" fontId="3" fillId="3" borderId="5" xfId="1" applyNumberFormat="1" applyFont="1" applyFill="1" applyBorder="1" applyAlignment="1">
      <alignment horizontal="right" vertical="center" wrapText="1"/>
    </xf>
    <xf numFmtId="165" fontId="3" fillId="2" borderId="5" xfId="1" applyNumberFormat="1" applyFont="1" applyFill="1" applyBorder="1" applyAlignment="1">
      <alignment horizontal="right" vertical="center" wrapText="1"/>
    </xf>
    <xf numFmtId="3" fontId="5" fillId="2" borderId="0" xfId="0" applyNumberFormat="1" applyFont="1" applyFill="1"/>
    <xf numFmtId="165" fontId="5" fillId="2" borderId="0" xfId="2" applyNumberFormat="1" applyFont="1" applyFill="1" applyAlignment="1">
      <alignment vertical="center"/>
    </xf>
    <xf numFmtId="165" fontId="16" fillId="2" borderId="0" xfId="1" applyNumberFormat="1" applyFont="1" applyFill="1" applyAlignment="1">
      <alignment horizontal="right"/>
    </xf>
    <xf numFmtId="165" fontId="16" fillId="2" borderId="3" xfId="1" applyNumberFormat="1" applyFont="1" applyFill="1" applyBorder="1" applyAlignment="1">
      <alignment horizontal="right"/>
    </xf>
    <xf numFmtId="165" fontId="8" fillId="2" borderId="0" xfId="0" applyNumberFormat="1" applyFont="1" applyFill="1"/>
    <xf numFmtId="170" fontId="8" fillId="2" borderId="0" xfId="0" applyNumberFormat="1" applyFont="1" applyFill="1"/>
    <xf numFmtId="166" fontId="5" fillId="2" borderId="0" xfId="0" applyNumberFormat="1" applyFont="1" applyFill="1"/>
    <xf numFmtId="166" fontId="17" fillId="2" borderId="0" xfId="0" applyNumberFormat="1" applyFont="1" applyFill="1" applyAlignment="1">
      <alignment horizontal="right"/>
    </xf>
    <xf numFmtId="171" fontId="0" fillId="2" borderId="0" xfId="0" applyNumberFormat="1" applyFill="1"/>
    <xf numFmtId="165" fontId="5" fillId="2" borderId="0" xfId="0" applyNumberFormat="1" applyFont="1" applyFill="1" applyAlignment="1">
      <alignment vertical="center"/>
    </xf>
    <xf numFmtId="165" fontId="18" fillId="2" borderId="0" xfId="0" applyNumberFormat="1" applyFont="1" applyFill="1" applyAlignment="1">
      <alignment vertical="center"/>
    </xf>
  </cellXfs>
  <cellStyles count="5">
    <cellStyle name="Normal" xfId="0" builtinId="0"/>
    <cellStyle name="Normal 2" xfId="3" xr:uid="{334138B6-D9CF-4BE1-B043-587CC03FBB22}"/>
    <cellStyle name="Normal 2 2" xfId="4" xr:uid="{19642367-3436-4A6B-9996-2DB38931D566}"/>
    <cellStyle name="Procent" xfId="2" builtinId="5"/>
    <cellStyle name="Tusental" xfId="1" builtinId="3"/>
  </cellStyles>
  <dxfs count="0"/>
  <tableStyles count="0" defaultTableStyle="TableStyleMedium2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E8E3C-A8B0-4F33-B5E3-372AAF8C0BC6}">
  <dimension ref="A1:N30"/>
  <sheetViews>
    <sheetView zoomScale="99" zoomScaleNormal="145" workbookViewId="0">
      <selection activeCell="Z30" sqref="Z30"/>
    </sheetView>
  </sheetViews>
  <sheetFormatPr defaultColWidth="8.796875" defaultRowHeight="14.25" x14ac:dyDescent="0.45"/>
  <cols>
    <col min="1" max="1" width="23.796875" style="15" bestFit="1" customWidth="1"/>
    <col min="2" max="8" width="12.1328125" style="15" customWidth="1"/>
    <col min="9" max="16384" width="8.796875" style="15"/>
  </cols>
  <sheetData>
    <row r="1" spans="1:14" ht="23.65" x14ac:dyDescent="0.95">
      <c r="A1" s="28" t="s">
        <v>0</v>
      </c>
      <c r="B1" s="21"/>
      <c r="C1" s="21"/>
      <c r="D1" s="21"/>
      <c r="E1" s="21"/>
      <c r="F1" s="21"/>
      <c r="G1" s="21"/>
    </row>
    <row r="2" spans="1:14" ht="18.399999999999999" x14ac:dyDescent="0.75">
      <c r="A2" s="49" t="s">
        <v>1</v>
      </c>
    </row>
    <row r="3" spans="1:14" ht="27.4" thickBot="1" x14ac:dyDescent="0.6">
      <c r="A3" s="3" t="s">
        <v>2</v>
      </c>
      <c r="B3" s="4" t="s">
        <v>150</v>
      </c>
      <c r="C3" s="5" t="s">
        <v>145</v>
      </c>
      <c r="D3" s="5" t="s">
        <v>3</v>
      </c>
      <c r="E3" s="5" t="s">
        <v>4</v>
      </c>
      <c r="F3" s="5" t="s">
        <v>5</v>
      </c>
      <c r="G3" s="5" t="s">
        <v>6</v>
      </c>
    </row>
    <row r="4" spans="1:14" ht="15" x14ac:dyDescent="0.55000000000000004">
      <c r="A4" s="9" t="s">
        <v>7</v>
      </c>
      <c r="B4" s="19">
        <v>2965.4290000000001</v>
      </c>
      <c r="C4" s="16">
        <v>3159.1309999999999</v>
      </c>
      <c r="D4" s="16">
        <v>3123.1060000000002</v>
      </c>
      <c r="E4" s="16">
        <v>2987.3449999999998</v>
      </c>
      <c r="F4" s="16">
        <v>2911.098</v>
      </c>
      <c r="G4" s="16">
        <v>2557.2159999999999</v>
      </c>
      <c r="I4" s="78"/>
      <c r="J4" s="78"/>
      <c r="K4" s="78"/>
      <c r="L4" s="78"/>
      <c r="M4" s="78"/>
    </row>
    <row r="5" spans="1:14" ht="15" x14ac:dyDescent="0.55000000000000004">
      <c r="A5" s="9" t="s">
        <v>8</v>
      </c>
      <c r="B5" s="19">
        <v>317.435</v>
      </c>
      <c r="C5" s="16">
        <v>370.67899999999997</v>
      </c>
      <c r="D5" s="16">
        <v>218.51499999999999</v>
      </c>
      <c r="E5" s="16">
        <v>232.17099999999999</v>
      </c>
      <c r="F5" s="16">
        <v>222.28399999999999</v>
      </c>
      <c r="G5" s="16">
        <v>290.33600000000001</v>
      </c>
      <c r="I5" s="78"/>
      <c r="J5" s="78"/>
      <c r="K5" s="78"/>
      <c r="L5" s="78"/>
      <c r="M5" s="78"/>
      <c r="N5" s="78"/>
    </row>
    <row r="6" spans="1:14" ht="15" x14ac:dyDescent="0.55000000000000004">
      <c r="A6" s="9" t="s">
        <v>9</v>
      </c>
      <c r="B6" s="19">
        <v>689.85500000000002</v>
      </c>
      <c r="C6" s="16">
        <v>753.89099999999996</v>
      </c>
      <c r="D6" s="16">
        <v>602.90300000000002</v>
      </c>
      <c r="E6" s="16">
        <v>589.678</v>
      </c>
      <c r="F6" s="16">
        <v>595.678</v>
      </c>
      <c r="G6" s="16">
        <v>594.39700000000005</v>
      </c>
      <c r="I6" s="78"/>
      <c r="J6" s="78"/>
      <c r="K6" s="78"/>
      <c r="L6" s="78"/>
      <c r="M6" s="78"/>
      <c r="N6" s="78"/>
    </row>
    <row r="7" spans="1:14" ht="15" x14ac:dyDescent="0.55000000000000004">
      <c r="A7" s="9" t="s">
        <v>10</v>
      </c>
      <c r="B7" s="19">
        <v>706.92600000000004</v>
      </c>
      <c r="C7" s="16">
        <v>802.19500000000005</v>
      </c>
      <c r="D7" s="16">
        <v>717.01700000000005</v>
      </c>
      <c r="E7" s="16">
        <v>675.33</v>
      </c>
      <c r="F7" s="16">
        <v>639.88400000000001</v>
      </c>
      <c r="G7" s="16">
        <v>615.69899999999996</v>
      </c>
      <c r="I7" s="78"/>
      <c r="J7" s="78"/>
      <c r="K7" s="78"/>
      <c r="L7" s="78"/>
      <c r="M7" s="78"/>
      <c r="N7" s="78"/>
    </row>
    <row r="8" spans="1:14" ht="15" x14ac:dyDescent="0.55000000000000004">
      <c r="A8" s="9" t="s">
        <v>11</v>
      </c>
      <c r="B8" s="19">
        <v>99.1</v>
      </c>
      <c r="C8" s="16">
        <v>138.05499999999967</v>
      </c>
      <c r="D8" s="16">
        <v>-105.024</v>
      </c>
      <c r="E8" s="16">
        <v>38.676000000000002</v>
      </c>
      <c r="F8" s="16">
        <v>-60.715000000000003</v>
      </c>
      <c r="G8" s="16">
        <v>64.677999999999997</v>
      </c>
      <c r="I8" s="78"/>
      <c r="J8" s="78"/>
      <c r="K8" s="78"/>
      <c r="L8" s="78"/>
      <c r="M8" s="78"/>
      <c r="N8" s="78"/>
    </row>
    <row r="9" spans="1:14" ht="15" x14ac:dyDescent="0.55000000000000004">
      <c r="A9" s="9" t="s">
        <v>12</v>
      </c>
      <c r="B9" s="19">
        <v>470.50184387139296</v>
      </c>
      <c r="C9" s="16">
        <v>605.35415612860709</v>
      </c>
      <c r="D9" s="16">
        <v>839.83699999999999</v>
      </c>
      <c r="E9" s="16">
        <v>382</v>
      </c>
      <c r="F9" s="16">
        <v>325</v>
      </c>
      <c r="G9" s="16">
        <v>175.88199999999995</v>
      </c>
      <c r="I9" s="78"/>
      <c r="J9" s="78"/>
      <c r="K9" s="78"/>
      <c r="L9" s="78"/>
      <c r="M9" s="78"/>
      <c r="N9" s="78"/>
    </row>
    <row r="10" spans="1:14" ht="15" x14ac:dyDescent="0.55000000000000004">
      <c r="A10" s="9" t="s">
        <v>13</v>
      </c>
      <c r="B10" s="79">
        <v>0.82898080834970478</v>
      </c>
      <c r="C10" s="80">
        <v>1.1556222865422348</v>
      </c>
      <c r="D10" s="80">
        <v>-0.90148711405037185</v>
      </c>
      <c r="E10" s="80">
        <v>0.33366365839125806</v>
      </c>
      <c r="F10" s="80">
        <v>-0.51814168527550708</v>
      </c>
      <c r="G10" s="80">
        <v>0.54868993472253713</v>
      </c>
      <c r="I10" s="78"/>
      <c r="J10" s="78"/>
      <c r="K10" s="78"/>
      <c r="L10" s="78"/>
      <c r="M10" s="78"/>
      <c r="N10" s="78"/>
    </row>
    <row r="11" spans="1:14" ht="15" x14ac:dyDescent="0.55000000000000004">
      <c r="A11" s="9" t="s">
        <v>14</v>
      </c>
      <c r="B11" s="79">
        <v>0.82898080834970478</v>
      </c>
      <c r="C11" s="80">
        <v>1.1556222865422348</v>
      </c>
      <c r="D11" s="80">
        <v>-0.90148711405037185</v>
      </c>
      <c r="E11" s="80">
        <v>0.33366365839125806</v>
      </c>
      <c r="F11" s="80" t="s">
        <v>15</v>
      </c>
      <c r="G11" s="80" t="s">
        <v>15</v>
      </c>
      <c r="I11" s="78"/>
      <c r="J11" s="78"/>
      <c r="K11" s="78"/>
      <c r="L11" s="78"/>
      <c r="M11" s="78"/>
      <c r="N11" s="78"/>
    </row>
    <row r="12" spans="1:14" ht="15" x14ac:dyDescent="0.55000000000000004">
      <c r="A12" s="6" t="s">
        <v>16</v>
      </c>
      <c r="B12" s="22"/>
      <c r="C12" s="115"/>
      <c r="D12" s="115"/>
      <c r="E12" s="16"/>
      <c r="F12" s="16"/>
      <c r="G12" s="16"/>
      <c r="I12" s="78"/>
      <c r="J12" s="78"/>
      <c r="K12" s="78"/>
      <c r="L12" s="78"/>
      <c r="M12" s="78"/>
      <c r="N12" s="78"/>
    </row>
    <row r="13" spans="1:14" ht="15" x14ac:dyDescent="0.55000000000000004">
      <c r="A13" s="9" t="s">
        <v>17</v>
      </c>
      <c r="B13" s="10">
        <v>1.8669312902984903E-2</v>
      </c>
      <c r="C13" s="11">
        <v>0.23537902156094748</v>
      </c>
      <c r="D13" s="11">
        <v>0.84440734143483542</v>
      </c>
      <c r="E13" s="24">
        <v>1.07743190363832</v>
      </c>
      <c r="F13" s="24">
        <v>1.0251750489580544</v>
      </c>
      <c r="G13" s="24">
        <v>0.76800000000000002</v>
      </c>
      <c r="I13" s="78"/>
      <c r="J13" s="78"/>
      <c r="K13" s="78"/>
      <c r="L13" s="78"/>
      <c r="M13" s="78"/>
      <c r="N13" s="78"/>
    </row>
    <row r="14" spans="1:14" ht="15" x14ac:dyDescent="0.55000000000000004">
      <c r="A14" s="9" t="s">
        <v>147</v>
      </c>
      <c r="B14" s="130">
        <v>6.4462356122227712E-2</v>
      </c>
      <c r="C14" s="11">
        <v>0.12178174619577872</v>
      </c>
      <c r="D14" s="11">
        <v>7.9859909183909505E-2</v>
      </c>
      <c r="E14" s="24">
        <v>0.14585307984541909</v>
      </c>
      <c r="F14" s="24">
        <v>9.3996135231252442E-2</v>
      </c>
      <c r="G14" s="24">
        <v>5.9000000000000004E-2</v>
      </c>
      <c r="I14" s="78"/>
      <c r="J14" s="78"/>
      <c r="K14" s="78"/>
      <c r="L14" s="78"/>
      <c r="M14" s="78"/>
      <c r="N14" s="78"/>
    </row>
    <row r="15" spans="1:14" ht="15" x14ac:dyDescent="0.55000000000000004">
      <c r="A15" s="29" t="s">
        <v>148</v>
      </c>
      <c r="B15" s="114">
        <v>6.4462356122227893E-2</v>
      </c>
      <c r="C15" s="116">
        <v>0.13555158851709315</v>
      </c>
      <c r="D15" s="116"/>
      <c r="E15" s="75"/>
      <c r="F15" s="75"/>
      <c r="G15" s="75"/>
      <c r="I15" s="78"/>
      <c r="J15" s="78"/>
      <c r="K15" s="78"/>
      <c r="L15" s="78"/>
      <c r="M15" s="78"/>
      <c r="N15" s="78"/>
    </row>
    <row r="16" spans="1:14" ht="19.899999999999999" x14ac:dyDescent="0.8">
      <c r="A16" s="26"/>
      <c r="E16" s="8"/>
      <c r="F16" s="8"/>
      <c r="G16" s="27"/>
    </row>
    <row r="17" spans="1:13" ht="18.399999999999999" x14ac:dyDescent="0.75">
      <c r="A17" s="49" t="s">
        <v>18</v>
      </c>
      <c r="E17" s="16"/>
      <c r="F17" s="16"/>
    </row>
    <row r="18" spans="1:13" ht="27.4" thickBot="1" x14ac:dyDescent="0.6">
      <c r="A18" s="3" t="s">
        <v>2</v>
      </c>
      <c r="B18" s="4" t="str">
        <f>+B3</f>
        <v>Q2
2026</v>
      </c>
      <c r="C18" s="5" t="s">
        <v>145</v>
      </c>
      <c r="D18" s="5" t="s">
        <v>3</v>
      </c>
      <c r="E18" s="5" t="s">
        <v>4</v>
      </c>
      <c r="F18" s="5" t="s">
        <v>5</v>
      </c>
      <c r="G18" s="5" t="s">
        <v>6</v>
      </c>
      <c r="H18" s="5" t="s">
        <v>19</v>
      </c>
      <c r="I18" s="78"/>
    </row>
    <row r="19" spans="1:13" ht="15" x14ac:dyDescent="0.55000000000000004">
      <c r="A19" s="9" t="s">
        <v>7</v>
      </c>
      <c r="B19" s="19">
        <v>6124.56</v>
      </c>
      <c r="C19" s="16">
        <v>3159.1309999999999</v>
      </c>
      <c r="D19" s="16">
        <v>11578.764999999999</v>
      </c>
      <c r="E19" s="16">
        <v>8455.6589999999997</v>
      </c>
      <c r="F19" s="16">
        <v>5468.3140000000003</v>
      </c>
      <c r="G19" s="16">
        <v>2557.2159999999999</v>
      </c>
      <c r="H19" s="16">
        <v>6015.1819999999998</v>
      </c>
      <c r="I19" s="78"/>
      <c r="J19" s="78"/>
      <c r="K19" s="78"/>
      <c r="L19" s="78"/>
      <c r="M19" s="78"/>
    </row>
    <row r="20" spans="1:13" ht="15" x14ac:dyDescent="0.55000000000000004">
      <c r="A20" s="9" t="s">
        <v>8</v>
      </c>
      <c r="B20" s="19">
        <v>688.11400000000003</v>
      </c>
      <c r="C20" s="16">
        <v>370.67899999999997</v>
      </c>
      <c r="D20" s="16">
        <v>963.30600000000004</v>
      </c>
      <c r="E20" s="16">
        <v>744.79100000000005</v>
      </c>
      <c r="F20" s="16">
        <v>512.62</v>
      </c>
      <c r="G20" s="16">
        <v>290.33600000000001</v>
      </c>
      <c r="H20" s="16">
        <v>900.97199999999998</v>
      </c>
      <c r="I20" s="78"/>
      <c r="J20" s="78"/>
      <c r="K20" s="78"/>
      <c r="L20" s="78"/>
      <c r="M20" s="78"/>
    </row>
    <row r="21" spans="1:13" ht="15" x14ac:dyDescent="0.55000000000000004">
      <c r="A21" s="9" t="s">
        <v>9</v>
      </c>
      <c r="B21" s="19">
        <v>1443.7460000000001</v>
      </c>
      <c r="C21" s="16">
        <v>753.89099999999996</v>
      </c>
      <c r="D21" s="16">
        <v>2382.6559999999999</v>
      </c>
      <c r="E21" s="16">
        <v>1779.7529999999999</v>
      </c>
      <c r="F21" s="16">
        <v>1190.075</v>
      </c>
      <c r="G21" s="16">
        <v>594.39700000000005</v>
      </c>
      <c r="H21" s="16">
        <v>1475.8789999999999</v>
      </c>
      <c r="I21" s="78"/>
      <c r="J21" s="78"/>
      <c r="K21" s="78"/>
      <c r="L21" s="78"/>
      <c r="M21" s="78"/>
    </row>
    <row r="22" spans="1:13" ht="15" x14ac:dyDescent="0.55000000000000004">
      <c r="A22" s="9" t="s">
        <v>10</v>
      </c>
      <c r="B22" s="19">
        <v>1509.1210000000001</v>
      </c>
      <c r="C22" s="16">
        <v>802.19500000000005</v>
      </c>
      <c r="D22" s="16">
        <v>2647.93</v>
      </c>
      <c r="E22" s="16">
        <v>1930.913</v>
      </c>
      <c r="F22" s="16">
        <v>1255.5830000000001</v>
      </c>
      <c r="G22" s="16">
        <v>615.69899999999996</v>
      </c>
      <c r="H22" s="16">
        <v>1665.7159999999999</v>
      </c>
      <c r="I22" s="78"/>
      <c r="J22" s="78"/>
      <c r="K22" s="78"/>
      <c r="L22" s="78"/>
      <c r="M22" s="78"/>
    </row>
    <row r="23" spans="1:13" ht="15" x14ac:dyDescent="0.55000000000000004">
      <c r="A23" s="9" t="s">
        <v>11</v>
      </c>
      <c r="B23" s="19">
        <v>237.155</v>
      </c>
      <c r="C23" s="16">
        <v>137.71899999999999</v>
      </c>
      <c r="D23" s="16">
        <v>-62.384999999999998</v>
      </c>
      <c r="E23" s="16">
        <v>42.639000000000003</v>
      </c>
      <c r="F23" s="16">
        <v>3.9630000000000001</v>
      </c>
      <c r="G23" s="16">
        <v>64.677999999999997</v>
      </c>
      <c r="H23" s="16">
        <v>-210.49799999999999</v>
      </c>
      <c r="I23" s="78"/>
      <c r="J23" s="78"/>
      <c r="K23" s="78"/>
      <c r="L23" s="78"/>
      <c r="M23" s="78"/>
    </row>
    <row r="24" spans="1:13" ht="15" x14ac:dyDescent="0.55000000000000004">
      <c r="A24" s="9" t="s">
        <v>12</v>
      </c>
      <c r="B24" s="19">
        <v>1075.856</v>
      </c>
      <c r="C24" s="16">
        <v>605.35415612860709</v>
      </c>
      <c r="D24" s="16">
        <v>1723.1469999999999</v>
      </c>
      <c r="E24" s="16">
        <v>884</v>
      </c>
      <c r="F24" s="16">
        <v>501.6</v>
      </c>
      <c r="G24" s="16">
        <v>175.88199999999995</v>
      </c>
      <c r="H24" s="16">
        <v>1340.3339999999998</v>
      </c>
      <c r="I24" s="78"/>
      <c r="J24" s="78"/>
      <c r="K24" s="78"/>
      <c r="L24" s="78"/>
      <c r="M24" s="78"/>
    </row>
    <row r="25" spans="1:13" ht="15" x14ac:dyDescent="0.55000000000000004">
      <c r="A25" s="9" t="s">
        <v>13</v>
      </c>
      <c r="B25" s="79">
        <v>1.9869099972634099</v>
      </c>
      <c r="C25" s="80">
        <v>1.1556222865422348</v>
      </c>
      <c r="D25" s="80">
        <v>-0.5324093647400715</v>
      </c>
      <c r="E25" s="80">
        <v>0.36319051512029943</v>
      </c>
      <c r="F25" s="80">
        <v>3.3714491613171811E-2</v>
      </c>
      <c r="G25" s="80">
        <v>0.54868993472253702</v>
      </c>
      <c r="H25" s="80">
        <v>-1.7390896341031326</v>
      </c>
      <c r="I25" s="78"/>
      <c r="J25" s="78"/>
      <c r="K25" s="78"/>
      <c r="L25" s="78"/>
      <c r="M25" s="78"/>
    </row>
    <row r="26" spans="1:13" ht="15" x14ac:dyDescent="0.55000000000000004">
      <c r="A26" s="9" t="s">
        <v>14</v>
      </c>
      <c r="B26" s="79">
        <v>1.9869099972634099</v>
      </c>
      <c r="C26" s="80">
        <v>1.1556222865422348</v>
      </c>
      <c r="D26" s="80">
        <v>-0.5324093647400715</v>
      </c>
      <c r="E26" s="80">
        <v>0.36319051512029943</v>
      </c>
      <c r="F26" s="80" t="s">
        <v>15</v>
      </c>
      <c r="G26" s="80" t="s">
        <v>15</v>
      </c>
      <c r="H26" s="80">
        <v>-1.7390896341031326</v>
      </c>
      <c r="I26" s="78"/>
      <c r="J26" s="78"/>
      <c r="K26" s="78"/>
      <c r="L26" s="78"/>
      <c r="M26" s="78"/>
    </row>
    <row r="27" spans="1:13" ht="15" x14ac:dyDescent="0.55000000000000004">
      <c r="A27" s="6" t="s">
        <v>16</v>
      </c>
      <c r="B27" s="22"/>
      <c r="C27" s="115"/>
      <c r="D27" s="115"/>
      <c r="E27" s="16"/>
      <c r="F27" s="16"/>
      <c r="G27" s="16"/>
      <c r="H27" s="16"/>
      <c r="I27" s="78"/>
      <c r="J27" s="78"/>
      <c r="K27" s="78"/>
      <c r="L27" s="78"/>
      <c r="M27" s="78"/>
    </row>
    <row r="28" spans="1:13" ht="15" x14ac:dyDescent="0.55000000000000004">
      <c r="A28" s="9" t="s">
        <v>17</v>
      </c>
      <c r="B28" s="10">
        <v>0.12001198165526938</v>
      </c>
      <c r="C28" s="11">
        <v>0.23537902156094748</v>
      </c>
      <c r="D28" s="11">
        <v>0.92489271313818955</v>
      </c>
      <c r="E28" s="24">
        <v>0.95642362629506095</v>
      </c>
      <c r="F28" s="24">
        <v>0.89608734261003586</v>
      </c>
      <c r="G28" s="24">
        <v>0.76800000000000002</v>
      </c>
      <c r="H28" s="24">
        <v>3.1878328843411657E-2</v>
      </c>
      <c r="I28" s="78"/>
      <c r="J28" s="78"/>
      <c r="K28" s="78"/>
      <c r="L28" s="78"/>
      <c r="M28" s="78"/>
    </row>
    <row r="29" spans="1:13" ht="15" x14ac:dyDescent="0.55000000000000004">
      <c r="A29" s="9" t="s">
        <v>147</v>
      </c>
      <c r="B29" s="130">
        <v>9.1267338682908358E-2</v>
      </c>
      <c r="C29" s="11">
        <v>0.12178174619577872</v>
      </c>
      <c r="D29" s="11">
        <v>9.3923476423337551E-2</v>
      </c>
      <c r="E29" s="24">
        <v>9.943301322384597E-2</v>
      </c>
      <c r="F29" s="24">
        <v>7.6287370877314103E-2</v>
      </c>
      <c r="G29" s="24">
        <v>5.9000000000000004E-2</v>
      </c>
      <c r="H29" s="24">
        <v>-9.0062546187472774E-3</v>
      </c>
      <c r="I29" s="78"/>
      <c r="J29" s="78"/>
      <c r="K29" s="78"/>
      <c r="L29" s="78"/>
      <c r="M29" s="78"/>
    </row>
    <row r="30" spans="1:13" ht="15" x14ac:dyDescent="0.55000000000000004">
      <c r="A30" s="29" t="s">
        <v>148</v>
      </c>
      <c r="B30" s="114">
        <v>0.10101482468907944</v>
      </c>
      <c r="C30" s="116">
        <v>0.13555158851709315</v>
      </c>
      <c r="D30" s="116"/>
      <c r="E30" s="75"/>
      <c r="F30" s="75"/>
      <c r="G30" s="75"/>
      <c r="H30" s="111"/>
      <c r="I30" s="78"/>
      <c r="J30" s="78"/>
      <c r="K30" s="78"/>
      <c r="L30" s="78"/>
      <c r="M30" s="78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A4C75-E6E6-40D0-8424-FFD5458BD0A1}">
  <dimension ref="A1:N106"/>
  <sheetViews>
    <sheetView tabSelected="1" zoomScale="140" zoomScaleNormal="140" workbookViewId="0">
      <selection activeCell="H45" sqref="H45"/>
    </sheetView>
  </sheetViews>
  <sheetFormatPr defaultColWidth="8.796875" defaultRowHeight="13.5" x14ac:dyDescent="0.55000000000000004"/>
  <cols>
    <col min="1" max="1" width="44.1328125" style="21" customWidth="1"/>
    <col min="2" max="8" width="13.46484375" style="21" customWidth="1"/>
    <col min="9" max="16384" width="8.796875" style="21"/>
  </cols>
  <sheetData>
    <row r="1" spans="1:12" ht="23.65" x14ac:dyDescent="0.95">
      <c r="A1" s="1" t="s">
        <v>138</v>
      </c>
    </row>
    <row r="2" spans="1:12" ht="18.399999999999999" x14ac:dyDescent="0.75">
      <c r="A2" s="49" t="s">
        <v>1</v>
      </c>
    </row>
    <row r="3" spans="1:12" ht="18.399999999999999" x14ac:dyDescent="0.75">
      <c r="A3" s="49" t="s">
        <v>31</v>
      </c>
      <c r="B3" s="50"/>
      <c r="C3" s="50"/>
      <c r="D3" s="50"/>
      <c r="E3" s="50"/>
      <c r="F3" s="50"/>
      <c r="G3" s="50"/>
      <c r="H3" s="50"/>
    </row>
    <row r="4" spans="1:12" ht="27.4" thickBot="1" x14ac:dyDescent="0.6">
      <c r="A4" s="34" t="s">
        <v>2</v>
      </c>
      <c r="B4" s="58" t="s">
        <v>150</v>
      </c>
      <c r="C4" s="59" t="s">
        <v>145</v>
      </c>
      <c r="D4" s="59" t="s">
        <v>3</v>
      </c>
      <c r="E4" s="108" t="s">
        <v>4</v>
      </c>
      <c r="F4" s="59" t="s">
        <v>5</v>
      </c>
      <c r="G4" s="59" t="s">
        <v>6</v>
      </c>
    </row>
    <row r="5" spans="1:12" s="62" customFormat="1" x14ac:dyDescent="0.45">
      <c r="A5" s="131" t="s">
        <v>139</v>
      </c>
      <c r="B5" s="132">
        <v>2229.59</v>
      </c>
      <c r="C5" s="133">
        <v>2465.6799999999998</v>
      </c>
      <c r="D5" s="133">
        <v>2404.3690000000001</v>
      </c>
      <c r="E5" s="133">
        <v>2372.8090000000002</v>
      </c>
      <c r="F5" s="133">
        <v>2312.9659999999999</v>
      </c>
      <c r="G5" s="133">
        <v>1948.876</v>
      </c>
      <c r="I5" s="128"/>
      <c r="J5" s="128"/>
      <c r="K5" s="128"/>
      <c r="L5" s="128"/>
    </row>
    <row r="6" spans="1:12" s="62" customFormat="1" x14ac:dyDescent="0.45">
      <c r="A6" s="50" t="s">
        <v>63</v>
      </c>
      <c r="B6" s="51">
        <v>2229.59</v>
      </c>
      <c r="C6" s="35">
        <v>2465.6799999999998</v>
      </c>
      <c r="D6" s="35">
        <v>2404.3690000000001</v>
      </c>
      <c r="E6" s="35">
        <v>2372.8090000000002</v>
      </c>
      <c r="F6" s="35">
        <v>2312.9659999999999</v>
      </c>
      <c r="G6" s="35">
        <v>1948.876</v>
      </c>
      <c r="H6" s="144"/>
      <c r="I6" s="128"/>
      <c r="J6" s="128"/>
      <c r="K6" s="128"/>
      <c r="L6" s="128"/>
    </row>
    <row r="7" spans="1:12" s="62" customFormat="1" x14ac:dyDescent="0.45">
      <c r="A7" s="50" t="s">
        <v>27</v>
      </c>
      <c r="B7" s="102">
        <v>-698.404</v>
      </c>
      <c r="C7" s="109">
        <v>-734.51</v>
      </c>
      <c r="D7" s="109">
        <v>-693.92</v>
      </c>
      <c r="E7" s="109">
        <v>-736.31700000000001</v>
      </c>
      <c r="F7" s="109">
        <v>-693.73800000000006</v>
      </c>
      <c r="G7" s="109">
        <v>-603.32000000000005</v>
      </c>
      <c r="I7" s="128"/>
      <c r="J7" s="128"/>
      <c r="K7" s="128"/>
      <c r="L7" s="128"/>
    </row>
    <row r="8" spans="1:12" s="62" customFormat="1" x14ac:dyDescent="0.45">
      <c r="A8" s="50" t="s">
        <v>10</v>
      </c>
      <c r="B8" s="102">
        <v>580.79240000000004</v>
      </c>
      <c r="C8" s="109">
        <v>697.90660000000003</v>
      </c>
      <c r="D8" s="109">
        <v>693.82422782556671</v>
      </c>
      <c r="E8" s="109">
        <v>566.01439819556663</v>
      </c>
      <c r="F8" s="109">
        <v>533.54427433556668</v>
      </c>
      <c r="G8" s="109">
        <v>484.73127433556658</v>
      </c>
      <c r="H8" s="143"/>
      <c r="I8" s="128"/>
      <c r="J8" s="128"/>
      <c r="K8" s="128"/>
      <c r="L8" s="128"/>
    </row>
    <row r="9" spans="1:12" s="62" customFormat="1" x14ac:dyDescent="0.45">
      <c r="A9" s="31" t="s">
        <v>140</v>
      </c>
      <c r="B9" s="52">
        <v>0.11799999999999999</v>
      </c>
      <c r="C9" s="53">
        <v>-8.5790000000000006</v>
      </c>
      <c r="D9" s="53">
        <v>-25.257999999999999</v>
      </c>
      <c r="E9" s="53">
        <v>0</v>
      </c>
      <c r="F9" s="53">
        <v>0</v>
      </c>
      <c r="G9" s="53">
        <v>0</v>
      </c>
      <c r="I9" s="128"/>
      <c r="J9" s="128"/>
      <c r="K9" s="128"/>
      <c r="L9" s="128"/>
    </row>
    <row r="10" spans="1:12" s="62" customFormat="1" x14ac:dyDescent="0.45">
      <c r="A10" s="31" t="s">
        <v>141</v>
      </c>
      <c r="B10" s="52">
        <v>0</v>
      </c>
      <c r="C10" s="53">
        <v>0</v>
      </c>
      <c r="D10" s="53">
        <v>-8.9499999999999993</v>
      </c>
      <c r="E10" s="53">
        <v>0</v>
      </c>
      <c r="F10" s="53">
        <v>0</v>
      </c>
      <c r="G10" s="53">
        <v>0</v>
      </c>
      <c r="I10" s="128"/>
      <c r="J10" s="128"/>
      <c r="K10" s="128"/>
      <c r="L10" s="128"/>
    </row>
    <row r="11" spans="1:12" s="62" customFormat="1" x14ac:dyDescent="0.45">
      <c r="A11" s="32" t="s">
        <v>142</v>
      </c>
      <c r="B11" s="33">
        <v>-11.454000000000001</v>
      </c>
      <c r="C11" s="36">
        <v>-34.606000000000002</v>
      </c>
      <c r="D11" s="36">
        <v>-77.930000000000007</v>
      </c>
      <c r="E11" s="36">
        <v>-48.427999999999997</v>
      </c>
      <c r="F11" s="36">
        <v>-50.116137269999996</v>
      </c>
      <c r="G11" s="36">
        <v>-14.355</v>
      </c>
      <c r="I11" s="128"/>
      <c r="J11" s="128"/>
      <c r="K11" s="128"/>
      <c r="L11" s="128"/>
    </row>
    <row r="12" spans="1:12" s="62" customFormat="1" x14ac:dyDescent="0.45">
      <c r="A12" s="50" t="s">
        <v>9</v>
      </c>
      <c r="B12" s="51">
        <v>569.45640000000014</v>
      </c>
      <c r="C12" s="35">
        <v>654.72160000000008</v>
      </c>
      <c r="D12" s="35">
        <v>581.68622782556668</v>
      </c>
      <c r="E12" s="35">
        <v>517.58639819556663</v>
      </c>
      <c r="F12" s="35">
        <v>483.42813706556672</v>
      </c>
      <c r="G12" s="35">
        <v>470.37627433556656</v>
      </c>
      <c r="I12" s="128"/>
      <c r="J12" s="128"/>
      <c r="K12" s="128"/>
      <c r="L12" s="128"/>
    </row>
    <row r="13" spans="1:12" x14ac:dyDescent="0.55000000000000004">
      <c r="A13" s="32" t="s">
        <v>69</v>
      </c>
      <c r="B13" s="33">
        <v>-343.05700000000002</v>
      </c>
      <c r="C13" s="36">
        <v>-353.88</v>
      </c>
      <c r="D13" s="36">
        <v>-352.12799999999999</v>
      </c>
      <c r="E13" s="36">
        <v>-324.61</v>
      </c>
      <c r="F13" s="36">
        <v>-336.22</v>
      </c>
      <c r="G13" s="36">
        <v>-265.35700000000003</v>
      </c>
      <c r="I13" s="128"/>
      <c r="J13" s="128"/>
      <c r="K13" s="128"/>
      <c r="L13" s="128"/>
    </row>
    <row r="14" spans="1:12" x14ac:dyDescent="0.55000000000000004">
      <c r="A14" s="50" t="s">
        <v>8</v>
      </c>
      <c r="B14" s="51">
        <v>226.39940000000013</v>
      </c>
      <c r="C14" s="35">
        <v>300.84160000000008</v>
      </c>
      <c r="D14" s="35">
        <v>229.55822782556669</v>
      </c>
      <c r="E14" s="35">
        <v>192.97639819556662</v>
      </c>
      <c r="F14" s="35">
        <v>147.20813706556669</v>
      </c>
      <c r="G14" s="35">
        <v>205.01927433556654</v>
      </c>
      <c r="I14" s="128"/>
      <c r="J14" s="128"/>
      <c r="K14" s="128"/>
      <c r="L14" s="128"/>
    </row>
    <row r="16" spans="1:12" ht="18.399999999999999" x14ac:dyDescent="0.75">
      <c r="A16" s="49" t="s">
        <v>34</v>
      </c>
      <c r="B16" s="50"/>
      <c r="C16" s="50"/>
      <c r="D16" s="50"/>
      <c r="E16" s="50"/>
      <c r="F16" s="50"/>
      <c r="G16" s="50"/>
    </row>
    <row r="17" spans="1:12" ht="27.4" thickBot="1" x14ac:dyDescent="0.6">
      <c r="A17" s="34" t="s">
        <v>2</v>
      </c>
      <c r="B17" s="58" t="str">
        <f>+$B$4</f>
        <v>Q2
2026</v>
      </c>
      <c r="C17" s="59" t="s">
        <v>145</v>
      </c>
      <c r="D17" s="59" t="s">
        <v>3</v>
      </c>
      <c r="E17" s="59" t="s">
        <v>4</v>
      </c>
      <c r="F17" s="59" t="s">
        <v>5</v>
      </c>
      <c r="G17" s="59" t="s">
        <v>6</v>
      </c>
    </row>
    <row r="18" spans="1:12" x14ac:dyDescent="0.55000000000000004">
      <c r="A18" s="131" t="s">
        <v>139</v>
      </c>
      <c r="B18" s="132">
        <v>735.83900000000006</v>
      </c>
      <c r="C18" s="133">
        <v>693.45100000000002</v>
      </c>
      <c r="D18" s="133">
        <v>718.73699999999997</v>
      </c>
      <c r="E18" s="133">
        <v>614.53599999999994</v>
      </c>
      <c r="F18" s="133">
        <v>598.13199999999995</v>
      </c>
      <c r="G18" s="133">
        <v>608.34</v>
      </c>
      <c r="I18" s="128"/>
      <c r="J18" s="128"/>
      <c r="K18" s="128"/>
      <c r="L18" s="128"/>
    </row>
    <row r="19" spans="1:12" x14ac:dyDescent="0.55000000000000004">
      <c r="A19" s="50" t="s">
        <v>63</v>
      </c>
      <c r="B19" s="51">
        <v>735.83900000000006</v>
      </c>
      <c r="C19" s="35">
        <v>693.45100000000002</v>
      </c>
      <c r="D19" s="35">
        <v>718.73699999999997</v>
      </c>
      <c r="E19" s="35">
        <v>614.53599999999994</v>
      </c>
      <c r="F19" s="35">
        <v>598.13199999999995</v>
      </c>
      <c r="G19" s="35">
        <v>608.34</v>
      </c>
      <c r="H19" s="144"/>
      <c r="I19" s="128"/>
      <c r="J19" s="128"/>
      <c r="K19" s="128"/>
      <c r="L19" s="128"/>
    </row>
    <row r="20" spans="1:12" x14ac:dyDescent="0.55000000000000004">
      <c r="A20" s="50" t="s">
        <v>27</v>
      </c>
      <c r="B20" s="102">
        <v>-464.75200000000001</v>
      </c>
      <c r="C20" s="109">
        <v>-464.18799999999999</v>
      </c>
      <c r="D20" s="109">
        <v>-497.66899999999998</v>
      </c>
      <c r="E20" s="109">
        <v>-375.464</v>
      </c>
      <c r="F20" s="109">
        <v>-359.80500000000001</v>
      </c>
      <c r="G20" s="109">
        <v>-355.90800000000002</v>
      </c>
      <c r="I20" s="128"/>
      <c r="J20" s="128"/>
      <c r="K20" s="128"/>
      <c r="L20" s="128"/>
    </row>
    <row r="21" spans="1:12" x14ac:dyDescent="0.55000000000000004">
      <c r="A21" s="50" t="s">
        <v>10</v>
      </c>
      <c r="B21" s="102">
        <v>176.62</v>
      </c>
      <c r="C21" s="109">
        <v>166.03200000000001</v>
      </c>
      <c r="D21" s="109">
        <v>115.92400000000001</v>
      </c>
      <c r="E21" s="109">
        <v>143.464</v>
      </c>
      <c r="F21" s="109">
        <v>150.95400000000001</v>
      </c>
      <c r="G21" s="109">
        <v>165.93199999999999</v>
      </c>
      <c r="H21" s="144"/>
      <c r="I21" s="128"/>
      <c r="J21" s="128"/>
      <c r="K21" s="128"/>
      <c r="L21" s="128"/>
    </row>
    <row r="22" spans="1:12" x14ac:dyDescent="0.55000000000000004">
      <c r="A22" s="31" t="s">
        <v>140</v>
      </c>
      <c r="B22" s="52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I22" s="128"/>
      <c r="J22" s="128"/>
      <c r="K22" s="128"/>
      <c r="L22" s="128"/>
    </row>
    <row r="23" spans="1:12" x14ac:dyDescent="0.55000000000000004">
      <c r="A23" s="31" t="s">
        <v>141</v>
      </c>
      <c r="B23" s="52">
        <v>4.2000000000000003E-2</v>
      </c>
      <c r="C23" s="53">
        <v>-1.244</v>
      </c>
      <c r="D23" s="53">
        <v>2.5830000000000002</v>
      </c>
      <c r="E23" s="53">
        <v>-37.223999999999997</v>
      </c>
      <c r="F23" s="53">
        <v>-0.86599999999999999</v>
      </c>
      <c r="G23" s="53">
        <v>-0.17100000000000001</v>
      </c>
      <c r="I23" s="128"/>
      <c r="J23" s="128"/>
      <c r="K23" s="128"/>
      <c r="L23" s="128"/>
    </row>
    <row r="24" spans="1:12" x14ac:dyDescent="0.55000000000000004">
      <c r="A24" s="32" t="s">
        <v>142</v>
      </c>
      <c r="B24" s="33">
        <v>0</v>
      </c>
      <c r="C24" s="36">
        <v>0</v>
      </c>
      <c r="D24" s="36">
        <v>-0.54</v>
      </c>
      <c r="E24" s="36">
        <v>0</v>
      </c>
      <c r="F24" s="36">
        <v>0</v>
      </c>
      <c r="G24" s="36">
        <v>0</v>
      </c>
      <c r="I24" s="128"/>
      <c r="J24" s="128"/>
      <c r="K24" s="128"/>
      <c r="L24" s="128"/>
    </row>
    <row r="25" spans="1:12" x14ac:dyDescent="0.55000000000000004">
      <c r="A25" s="50" t="s">
        <v>9</v>
      </c>
      <c r="B25" s="51">
        <v>176.66200000000001</v>
      </c>
      <c r="C25" s="35">
        <v>164.78800000000001</v>
      </c>
      <c r="D25" s="35">
        <v>117.967</v>
      </c>
      <c r="E25" s="35">
        <v>106.24000000000001</v>
      </c>
      <c r="F25" s="35">
        <v>150.08799999999999</v>
      </c>
      <c r="G25" s="35">
        <v>165.761</v>
      </c>
      <c r="I25" s="128"/>
      <c r="J25" s="128"/>
      <c r="K25" s="128"/>
      <c r="L25" s="128"/>
    </row>
    <row r="26" spans="1:12" x14ac:dyDescent="0.55000000000000004">
      <c r="A26" s="32" t="s">
        <v>69</v>
      </c>
      <c r="B26" s="33">
        <v>-28.274999999999999</v>
      </c>
      <c r="C26" s="36">
        <v>-28.231000000000002</v>
      </c>
      <c r="D26" s="36">
        <v>-30.279</v>
      </c>
      <c r="E26" s="36">
        <v>-31.445</v>
      </c>
      <c r="F26" s="36">
        <v>-35.442</v>
      </c>
      <c r="G26" s="36">
        <v>-37.521000000000001</v>
      </c>
      <c r="I26" s="128"/>
      <c r="J26" s="128"/>
      <c r="K26" s="128"/>
      <c r="L26" s="128"/>
    </row>
    <row r="27" spans="1:12" x14ac:dyDescent="0.55000000000000004">
      <c r="A27" s="50" t="s">
        <v>8</v>
      </c>
      <c r="B27" s="51">
        <v>148.387</v>
      </c>
      <c r="C27" s="35">
        <v>136.55700000000002</v>
      </c>
      <c r="D27" s="35">
        <v>87.688000000000002</v>
      </c>
      <c r="E27" s="35">
        <v>74.795000000000016</v>
      </c>
      <c r="F27" s="35">
        <v>114.64599999999999</v>
      </c>
      <c r="G27" s="35">
        <v>128.24</v>
      </c>
      <c r="I27" s="128"/>
      <c r="J27" s="128"/>
      <c r="K27" s="128"/>
      <c r="L27" s="128"/>
    </row>
    <row r="28" spans="1:12" ht="15.75" customHeight="1" x14ac:dyDescent="0.55000000000000004"/>
    <row r="29" spans="1:12" ht="18.399999999999999" x14ac:dyDescent="0.75">
      <c r="A29" s="49" t="s">
        <v>143</v>
      </c>
      <c r="B29" s="50"/>
      <c r="C29" s="50"/>
      <c r="D29" s="50"/>
      <c r="E29" s="50"/>
      <c r="F29" s="50"/>
      <c r="G29" s="50"/>
    </row>
    <row r="30" spans="1:12" ht="27.4" thickBot="1" x14ac:dyDescent="0.6">
      <c r="A30" s="34" t="s">
        <v>2</v>
      </c>
      <c r="B30" s="58" t="str">
        <f>+$B$4</f>
        <v>Q2
2026</v>
      </c>
      <c r="C30" s="59" t="s">
        <v>145</v>
      </c>
      <c r="D30" s="59" t="s">
        <v>3</v>
      </c>
      <c r="E30" s="59" t="s">
        <v>4</v>
      </c>
      <c r="F30" s="59" t="s">
        <v>5</v>
      </c>
      <c r="G30" s="59" t="s">
        <v>6</v>
      </c>
    </row>
    <row r="31" spans="1:12" x14ac:dyDescent="0.55000000000000004">
      <c r="A31" s="131" t="s">
        <v>139</v>
      </c>
      <c r="B31" s="132">
        <v>0</v>
      </c>
      <c r="C31" s="133">
        <v>0</v>
      </c>
      <c r="D31" s="133">
        <v>0</v>
      </c>
      <c r="E31" s="133">
        <v>0</v>
      </c>
      <c r="F31" s="133">
        <v>0</v>
      </c>
      <c r="G31" s="133">
        <v>0</v>
      </c>
    </row>
    <row r="32" spans="1:12" x14ac:dyDescent="0.55000000000000004">
      <c r="A32" s="50" t="s">
        <v>63</v>
      </c>
      <c r="B32" s="51">
        <v>0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</row>
    <row r="33" spans="1:13" x14ac:dyDescent="0.55000000000000004">
      <c r="A33" s="50" t="s">
        <v>27</v>
      </c>
      <c r="B33" s="102">
        <v>0</v>
      </c>
      <c r="C33" s="109">
        <v>0</v>
      </c>
      <c r="D33" s="109">
        <v>0</v>
      </c>
      <c r="E33" s="109">
        <v>0</v>
      </c>
      <c r="F33" s="109">
        <v>0</v>
      </c>
      <c r="G33" s="109">
        <v>0</v>
      </c>
    </row>
    <row r="34" spans="1:13" x14ac:dyDescent="0.55000000000000004">
      <c r="A34" s="50" t="s">
        <v>10</v>
      </c>
      <c r="B34" s="102">
        <v>-50.486399999999996</v>
      </c>
      <c r="C34" s="109">
        <v>-61.743600000000008</v>
      </c>
      <c r="D34" s="109">
        <v>-92.731227825566606</v>
      </c>
      <c r="E34" s="109">
        <v>-34.1483981955666</v>
      </c>
      <c r="F34" s="109">
        <v>-44.614274335566598</v>
      </c>
      <c r="G34" s="109">
        <v>-34.964274335566593</v>
      </c>
      <c r="I34" s="128"/>
      <c r="J34" s="128"/>
      <c r="K34" s="128"/>
      <c r="L34" s="128"/>
    </row>
    <row r="35" spans="1:13" x14ac:dyDescent="0.55000000000000004">
      <c r="A35" s="31" t="s">
        <v>140</v>
      </c>
      <c r="B35" s="52">
        <v>0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I35" s="128"/>
      <c r="J35" s="128"/>
      <c r="K35" s="128"/>
      <c r="L35" s="128"/>
    </row>
    <row r="36" spans="1:13" x14ac:dyDescent="0.55000000000000004">
      <c r="A36" s="31" t="s">
        <v>141</v>
      </c>
      <c r="B36" s="52">
        <v>0</v>
      </c>
      <c r="C36" s="53">
        <v>-0.84</v>
      </c>
      <c r="D36" s="53">
        <v>0</v>
      </c>
      <c r="E36" s="53">
        <v>0</v>
      </c>
      <c r="F36" s="53">
        <v>6.7759999999999998</v>
      </c>
      <c r="G36" s="53">
        <v>-6.7759999999999998</v>
      </c>
      <c r="I36" s="128"/>
      <c r="J36" s="128"/>
      <c r="K36" s="128"/>
      <c r="L36" s="128"/>
    </row>
    <row r="37" spans="1:13" x14ac:dyDescent="0.55000000000000004">
      <c r="A37" s="32" t="s">
        <v>142</v>
      </c>
      <c r="B37" s="33">
        <v>-5.7770000000000001</v>
      </c>
      <c r="C37" s="36">
        <v>-3.0350000000000001</v>
      </c>
      <c r="D37" s="36">
        <v>-4.0190000000000001</v>
      </c>
      <c r="E37" s="36">
        <v>0</v>
      </c>
      <c r="F37" s="36">
        <v>1.3726999999994405E-4</v>
      </c>
      <c r="G37" s="36">
        <v>0</v>
      </c>
      <c r="I37" s="128"/>
      <c r="J37" s="128"/>
      <c r="K37" s="128"/>
      <c r="L37" s="128"/>
    </row>
    <row r="38" spans="1:13" x14ac:dyDescent="0.55000000000000004">
      <c r="A38" s="50" t="s">
        <v>9</v>
      </c>
      <c r="B38" s="51">
        <v>-56.263399999999997</v>
      </c>
      <c r="C38" s="35">
        <v>-65.618600000000015</v>
      </c>
      <c r="D38" s="35">
        <v>-96.750227825566611</v>
      </c>
      <c r="E38" s="35">
        <v>-34.1483981955666</v>
      </c>
      <c r="F38" s="35">
        <v>-37.838137065566592</v>
      </c>
      <c r="G38" s="35">
        <v>-41.740274335566596</v>
      </c>
      <c r="I38" s="128"/>
      <c r="J38" s="128"/>
      <c r="K38" s="128"/>
      <c r="L38" s="128"/>
    </row>
    <row r="39" spans="1:13" x14ac:dyDescent="0.55000000000000004">
      <c r="A39" s="32" t="s">
        <v>69</v>
      </c>
      <c r="B39" s="33">
        <v>-1.0880000000000001</v>
      </c>
      <c r="C39" s="36">
        <v>-1.101</v>
      </c>
      <c r="D39" s="36">
        <v>-1.9810000000000001</v>
      </c>
      <c r="E39" s="36">
        <v>-1.452</v>
      </c>
      <c r="F39" s="36">
        <v>-1.732</v>
      </c>
      <c r="G39" s="36">
        <v>-1.1830000000000001</v>
      </c>
      <c r="I39" s="128"/>
      <c r="J39" s="128"/>
      <c r="K39" s="128"/>
      <c r="L39" s="128"/>
    </row>
    <row r="40" spans="1:13" x14ac:dyDescent="0.55000000000000004">
      <c r="A40" s="50" t="s">
        <v>8</v>
      </c>
      <c r="B40" s="51">
        <v>-57.351399999999998</v>
      </c>
      <c r="C40" s="35">
        <v>-66.719600000000014</v>
      </c>
      <c r="D40" s="35">
        <v>-98.731227825566606</v>
      </c>
      <c r="E40" s="35">
        <v>-35.600398195566598</v>
      </c>
      <c r="F40" s="35">
        <v>-39.570137065566591</v>
      </c>
      <c r="G40" s="35">
        <v>-42.923274335566596</v>
      </c>
      <c r="I40" s="128"/>
      <c r="J40" s="128"/>
      <c r="K40" s="128"/>
      <c r="L40" s="128"/>
    </row>
    <row r="41" spans="1:13" x14ac:dyDescent="0.55000000000000004">
      <c r="B41" s="110"/>
      <c r="C41" s="110"/>
      <c r="D41" s="110"/>
      <c r="E41" s="110"/>
      <c r="F41" s="110"/>
      <c r="G41" s="110"/>
    </row>
    <row r="42" spans="1:13" ht="18.399999999999999" x14ac:dyDescent="0.75">
      <c r="A42" s="49" t="s">
        <v>144</v>
      </c>
      <c r="B42" s="50"/>
      <c r="C42" s="50"/>
      <c r="D42" s="50"/>
      <c r="E42" s="50"/>
      <c r="F42" s="50"/>
      <c r="G42" s="50"/>
    </row>
    <row r="43" spans="1:13" ht="27.4" thickBot="1" x14ac:dyDescent="0.6">
      <c r="A43" s="34" t="s">
        <v>2</v>
      </c>
      <c r="B43" s="58" t="str">
        <f>+$B$4</f>
        <v>Q2
2026</v>
      </c>
      <c r="C43" s="59" t="s">
        <v>145</v>
      </c>
      <c r="D43" s="59" t="s">
        <v>3</v>
      </c>
      <c r="E43" s="59" t="s">
        <v>4</v>
      </c>
      <c r="F43" s="59" t="s">
        <v>5</v>
      </c>
      <c r="G43" s="59" t="s">
        <v>6</v>
      </c>
    </row>
    <row r="44" spans="1:13" x14ac:dyDescent="0.55000000000000004">
      <c r="A44" s="131" t="s">
        <v>139</v>
      </c>
      <c r="B44" s="132">
        <v>2965.4290000000001</v>
      </c>
      <c r="C44" s="133">
        <v>3159.1309999999999</v>
      </c>
      <c r="D44" s="133">
        <v>3123.1060000000002</v>
      </c>
      <c r="E44" s="133">
        <v>2987.3449999999998</v>
      </c>
      <c r="F44" s="133">
        <v>2911.098</v>
      </c>
      <c r="G44" s="133">
        <v>2557.2159999999999</v>
      </c>
      <c r="H44" s="110"/>
      <c r="I44" s="135"/>
      <c r="J44" s="135"/>
      <c r="K44" s="135"/>
      <c r="L44" s="135"/>
      <c r="M44" s="135"/>
    </row>
    <row r="45" spans="1:13" x14ac:dyDescent="0.55000000000000004">
      <c r="A45" s="50" t="s">
        <v>63</v>
      </c>
      <c r="B45" s="51">
        <v>2965.4290000000001</v>
      </c>
      <c r="C45" s="35">
        <v>3159.1309999999999</v>
      </c>
      <c r="D45" s="35">
        <v>3123.1060000000002</v>
      </c>
      <c r="E45" s="35">
        <v>2987.3449999999998</v>
      </c>
      <c r="F45" s="35">
        <v>2911.098</v>
      </c>
      <c r="G45" s="35">
        <v>2557.2159999999999</v>
      </c>
      <c r="H45" s="144"/>
      <c r="I45" s="135"/>
      <c r="J45" s="135"/>
      <c r="K45" s="135"/>
      <c r="L45" s="135"/>
      <c r="M45" s="135"/>
    </row>
    <row r="46" spans="1:13" x14ac:dyDescent="0.55000000000000004">
      <c r="A46" s="50" t="s">
        <v>27</v>
      </c>
      <c r="B46" s="102">
        <v>-1163.1559999999999</v>
      </c>
      <c r="C46" s="109">
        <v>-1198.6979999999999</v>
      </c>
      <c r="D46" s="109">
        <v>-1191.5889999999999</v>
      </c>
      <c r="E46" s="109">
        <v>-1111.7809999999999</v>
      </c>
      <c r="F46" s="109">
        <v>-1053.5429999999999</v>
      </c>
      <c r="G46" s="109">
        <v>-959.22799999999995</v>
      </c>
      <c r="H46" s="110"/>
      <c r="I46" s="135"/>
      <c r="J46" s="135"/>
      <c r="K46" s="135"/>
      <c r="L46" s="135"/>
      <c r="M46" s="135"/>
    </row>
    <row r="47" spans="1:13" x14ac:dyDescent="0.55000000000000004">
      <c r="A47" s="50" t="s">
        <v>10</v>
      </c>
      <c r="B47" s="102">
        <v>706.92600000000004</v>
      </c>
      <c r="C47" s="109">
        <v>802.19500000000005</v>
      </c>
      <c r="D47" s="109">
        <v>717.01700000000005</v>
      </c>
      <c r="E47" s="109">
        <v>675.33</v>
      </c>
      <c r="F47" s="109">
        <v>639.88400000000001</v>
      </c>
      <c r="G47" s="109">
        <v>615.69899999999996</v>
      </c>
      <c r="H47" s="144"/>
      <c r="I47" s="135"/>
      <c r="J47" s="135"/>
      <c r="K47" s="135"/>
      <c r="L47" s="135"/>
      <c r="M47" s="135"/>
    </row>
    <row r="48" spans="1:13" x14ac:dyDescent="0.55000000000000004">
      <c r="A48" s="31" t="s">
        <v>140</v>
      </c>
      <c r="B48" s="52">
        <v>0.11799999999999999</v>
      </c>
      <c r="C48" s="53">
        <v>-8.5790000000000006</v>
      </c>
      <c r="D48" s="53">
        <v>-25.257999999999999</v>
      </c>
      <c r="E48" s="53">
        <v>0</v>
      </c>
      <c r="F48" s="53">
        <v>0</v>
      </c>
      <c r="G48" s="53">
        <v>0</v>
      </c>
      <c r="H48" s="110"/>
      <c r="I48" s="135"/>
      <c r="J48" s="135"/>
      <c r="K48" s="135"/>
      <c r="L48" s="135"/>
      <c r="M48" s="135"/>
    </row>
    <row r="49" spans="1:14" x14ac:dyDescent="0.55000000000000004">
      <c r="A49" s="31" t="s">
        <v>141</v>
      </c>
      <c r="B49" s="52">
        <v>4.2000000000000003E-2</v>
      </c>
      <c r="C49" s="53">
        <v>-2.0840000000000001</v>
      </c>
      <c r="D49" s="53">
        <v>-6.367</v>
      </c>
      <c r="E49" s="53">
        <v>-37.223999999999997</v>
      </c>
      <c r="F49" s="53">
        <v>5.91</v>
      </c>
      <c r="G49" s="53">
        <v>-6.9470000000000001</v>
      </c>
      <c r="H49" s="110"/>
      <c r="I49" s="135"/>
      <c r="J49" s="135"/>
      <c r="K49" s="135"/>
      <c r="L49" s="135"/>
      <c r="M49" s="135"/>
    </row>
    <row r="50" spans="1:14" x14ac:dyDescent="0.55000000000000004">
      <c r="A50" s="32" t="s">
        <v>142</v>
      </c>
      <c r="B50" s="33">
        <v>-17.231000000000002</v>
      </c>
      <c r="C50" s="36">
        <v>-37.641000000000005</v>
      </c>
      <c r="D50" s="36">
        <v>-82.489000000000004</v>
      </c>
      <c r="E50" s="36">
        <v>-48.427999999999997</v>
      </c>
      <c r="F50" s="36">
        <v>-50.116</v>
      </c>
      <c r="G50" s="36">
        <v>-14.355</v>
      </c>
      <c r="H50" s="110"/>
      <c r="I50" s="135"/>
      <c r="J50" s="135"/>
      <c r="K50" s="135"/>
      <c r="L50" s="135"/>
      <c r="M50" s="135"/>
    </row>
    <row r="51" spans="1:14" x14ac:dyDescent="0.55000000000000004">
      <c r="A51" s="50" t="s">
        <v>9</v>
      </c>
      <c r="B51" s="51">
        <v>689.85500000000013</v>
      </c>
      <c r="C51" s="35">
        <v>753.89100000000019</v>
      </c>
      <c r="D51" s="35">
        <v>602.90300000000002</v>
      </c>
      <c r="E51" s="35">
        <v>589.678</v>
      </c>
      <c r="F51" s="35">
        <v>595.678</v>
      </c>
      <c r="G51" s="35">
        <v>594.39699999999993</v>
      </c>
      <c r="H51" s="110"/>
      <c r="I51" s="135"/>
      <c r="J51" s="135"/>
      <c r="K51" s="135"/>
      <c r="L51" s="135"/>
      <c r="M51" s="135"/>
    </row>
    <row r="52" spans="1:14" x14ac:dyDescent="0.55000000000000004">
      <c r="A52" s="32" t="s">
        <v>69</v>
      </c>
      <c r="B52" s="33">
        <v>-372.42</v>
      </c>
      <c r="C52" s="36">
        <v>-383.21199999999999</v>
      </c>
      <c r="D52" s="36">
        <v>-384.38799999999998</v>
      </c>
      <c r="E52" s="36">
        <v>-357.50700000000001</v>
      </c>
      <c r="F52" s="36">
        <v>-373.39400000000001</v>
      </c>
      <c r="G52" s="36">
        <v>-304.06099999999998</v>
      </c>
      <c r="H52" s="110"/>
      <c r="I52" s="135"/>
      <c r="J52" s="135"/>
      <c r="K52" s="135"/>
      <c r="L52" s="135"/>
      <c r="M52" s="135"/>
    </row>
    <row r="53" spans="1:14" x14ac:dyDescent="0.55000000000000004">
      <c r="A53" s="50" t="s">
        <v>8</v>
      </c>
      <c r="B53" s="51">
        <v>317.43500000000012</v>
      </c>
      <c r="C53" s="35">
        <v>370.6790000000002</v>
      </c>
      <c r="D53" s="35">
        <v>218.51500000000004</v>
      </c>
      <c r="E53" s="35">
        <v>232.17099999999999</v>
      </c>
      <c r="F53" s="35">
        <v>222.28399999999999</v>
      </c>
      <c r="G53" s="35">
        <v>290.33599999999996</v>
      </c>
      <c r="H53" s="110"/>
      <c r="I53" s="135"/>
      <c r="J53" s="135"/>
      <c r="K53" s="135"/>
      <c r="L53" s="135"/>
      <c r="M53" s="135"/>
    </row>
    <row r="54" spans="1:14" x14ac:dyDescent="0.55000000000000004">
      <c r="B54" s="110"/>
      <c r="C54" s="110"/>
      <c r="D54" s="110"/>
      <c r="E54" s="110"/>
      <c r="F54" s="110"/>
      <c r="G54" s="110"/>
    </row>
    <row r="55" spans="1:14" ht="18.399999999999999" x14ac:dyDescent="0.75">
      <c r="A55" s="49" t="s">
        <v>18</v>
      </c>
    </row>
    <row r="56" spans="1:14" ht="18.399999999999999" x14ac:dyDescent="0.75">
      <c r="A56" s="49" t="s">
        <v>31</v>
      </c>
      <c r="B56" s="50"/>
      <c r="C56" s="50"/>
      <c r="D56" s="50"/>
      <c r="E56" s="50"/>
      <c r="F56" s="50"/>
      <c r="G56" s="50"/>
      <c r="H56" s="50"/>
    </row>
    <row r="57" spans="1:14" ht="27.4" thickBot="1" x14ac:dyDescent="0.6">
      <c r="A57" s="34" t="s">
        <v>2</v>
      </c>
      <c r="B57" s="58" t="str">
        <f>+$B$4</f>
        <v>Q2
2026</v>
      </c>
      <c r="C57" s="59" t="s">
        <v>145</v>
      </c>
      <c r="D57" s="59" t="s">
        <v>3</v>
      </c>
      <c r="E57" s="59" t="s">
        <v>4</v>
      </c>
      <c r="F57" s="59" t="s">
        <v>5</v>
      </c>
      <c r="G57" s="59" t="s">
        <v>6</v>
      </c>
      <c r="H57" s="59" t="s">
        <v>29</v>
      </c>
    </row>
    <row r="58" spans="1:14" x14ac:dyDescent="0.55000000000000004">
      <c r="A58" s="131" t="s">
        <v>139</v>
      </c>
      <c r="B58" s="132">
        <v>4695.2700000000004</v>
      </c>
      <c r="C58" s="133">
        <v>2465.6799999999998</v>
      </c>
      <c r="D58" s="133">
        <v>9039.02</v>
      </c>
      <c r="E58" s="133">
        <v>6634.6509999999998</v>
      </c>
      <c r="F58" s="133">
        <v>4261.8419999999996</v>
      </c>
      <c r="G58" s="133">
        <v>1948.876</v>
      </c>
      <c r="H58" s="133">
        <v>3656.116</v>
      </c>
      <c r="I58" s="128"/>
      <c r="J58" s="128"/>
      <c r="K58" s="128"/>
      <c r="L58" s="128"/>
      <c r="M58" s="128"/>
      <c r="N58" s="128"/>
    </row>
    <row r="59" spans="1:14" x14ac:dyDescent="0.55000000000000004">
      <c r="A59" s="50" t="s">
        <v>63</v>
      </c>
      <c r="B59" s="51">
        <v>4695.2700000000004</v>
      </c>
      <c r="C59" s="35">
        <v>2465.6799999999998</v>
      </c>
      <c r="D59" s="35">
        <v>9039.02</v>
      </c>
      <c r="E59" s="35">
        <v>6634.6509999999998</v>
      </c>
      <c r="F59" s="35">
        <v>4261.8419999999996</v>
      </c>
      <c r="G59" s="35">
        <v>1948.876</v>
      </c>
      <c r="H59" s="35">
        <v>3656.116</v>
      </c>
      <c r="I59" s="128"/>
      <c r="J59" s="128"/>
      <c r="K59" s="128"/>
      <c r="L59" s="128"/>
      <c r="M59" s="128"/>
    </row>
    <row r="60" spans="1:14" x14ac:dyDescent="0.55000000000000004">
      <c r="A60" s="50" t="s">
        <v>27</v>
      </c>
      <c r="B60" s="102">
        <v>-1432.914</v>
      </c>
      <c r="C60" s="109">
        <v>-734.51</v>
      </c>
      <c r="D60" s="109">
        <v>-2727.2950000000001</v>
      </c>
      <c r="E60" s="109">
        <v>-2033.375</v>
      </c>
      <c r="F60" s="109">
        <v>-1297.058</v>
      </c>
      <c r="G60" s="109">
        <v>-603.32000000000005</v>
      </c>
      <c r="H60" s="109">
        <v>-1065.8109999999999</v>
      </c>
      <c r="I60" s="128"/>
      <c r="J60" s="128"/>
      <c r="K60" s="128"/>
      <c r="L60" s="128"/>
      <c r="M60" s="128"/>
    </row>
    <row r="61" spans="1:14" x14ac:dyDescent="0.55000000000000004">
      <c r="A61" s="50" t="s">
        <v>10</v>
      </c>
      <c r="B61" s="102">
        <v>1278.6990000000001</v>
      </c>
      <c r="C61" s="109">
        <v>697.90660000000003</v>
      </c>
      <c r="D61" s="109">
        <v>2278.1141746922667</v>
      </c>
      <c r="E61" s="109">
        <v>1584.2899468666997</v>
      </c>
      <c r="F61" s="109">
        <v>1018.2755486711333</v>
      </c>
      <c r="G61" s="109">
        <v>484.73127433556658</v>
      </c>
      <c r="H61" s="109">
        <v>960.22903497499999</v>
      </c>
      <c r="I61" s="128"/>
      <c r="J61" s="128"/>
      <c r="K61" s="128"/>
      <c r="L61" s="128"/>
      <c r="M61" s="128"/>
    </row>
    <row r="62" spans="1:14" x14ac:dyDescent="0.55000000000000004">
      <c r="A62" s="31" t="s">
        <v>140</v>
      </c>
      <c r="B62" s="52">
        <v>-8.4610000000000003</v>
      </c>
      <c r="C62" s="53">
        <v>-8.5790000000000006</v>
      </c>
      <c r="D62" s="53">
        <v>-25.257999999999999</v>
      </c>
      <c r="E62" s="53">
        <v>0</v>
      </c>
      <c r="F62" s="53">
        <v>0</v>
      </c>
      <c r="G62" s="53">
        <v>0</v>
      </c>
      <c r="H62" s="53">
        <v>-8.2059999999999995</v>
      </c>
      <c r="I62" s="128"/>
      <c r="J62" s="128"/>
      <c r="K62" s="128"/>
      <c r="L62" s="128"/>
      <c r="M62" s="128"/>
    </row>
    <row r="63" spans="1:14" x14ac:dyDescent="0.55000000000000004">
      <c r="A63" s="31" t="s">
        <v>141</v>
      </c>
      <c r="B63" s="52">
        <v>0</v>
      </c>
      <c r="C63" s="53">
        <v>0</v>
      </c>
      <c r="D63" s="53">
        <v>-8.9499999999999993</v>
      </c>
      <c r="E63" s="53">
        <v>0</v>
      </c>
      <c r="F63" s="53">
        <v>0</v>
      </c>
      <c r="G63" s="53">
        <v>0</v>
      </c>
      <c r="H63" s="53">
        <v>0</v>
      </c>
      <c r="I63" s="128"/>
      <c r="J63" s="128"/>
      <c r="K63" s="128"/>
      <c r="L63" s="128"/>
      <c r="M63" s="128"/>
    </row>
    <row r="64" spans="1:14" x14ac:dyDescent="0.55000000000000004">
      <c r="A64" s="32" t="s">
        <v>142</v>
      </c>
      <c r="B64" s="33">
        <v>-46.06</v>
      </c>
      <c r="C64" s="36">
        <v>-34.606000000000002</v>
      </c>
      <c r="D64" s="36">
        <v>-190.82913727000002</v>
      </c>
      <c r="E64" s="36">
        <v>-112.89913727000001</v>
      </c>
      <c r="F64" s="36">
        <v>-64.47113727</v>
      </c>
      <c r="G64" s="36">
        <v>-14.355</v>
      </c>
      <c r="H64" s="36">
        <v>-155.55699999999999</v>
      </c>
      <c r="I64" s="128"/>
      <c r="J64" s="128"/>
      <c r="K64" s="128"/>
      <c r="L64" s="128"/>
      <c r="M64" s="128"/>
    </row>
    <row r="65" spans="1:13" x14ac:dyDescent="0.55000000000000004">
      <c r="A65" s="50" t="s">
        <v>9</v>
      </c>
      <c r="B65" s="51">
        <v>1224.1780000000001</v>
      </c>
      <c r="C65" s="35">
        <v>654.72160000000008</v>
      </c>
      <c r="D65" s="35">
        <v>2053.077037422267</v>
      </c>
      <c r="E65" s="35">
        <v>1471.3908095966997</v>
      </c>
      <c r="F65" s="35">
        <v>953.80441140113328</v>
      </c>
      <c r="G65" s="35">
        <v>470.37627433556656</v>
      </c>
      <c r="H65" s="35">
        <v>796.46603497499996</v>
      </c>
      <c r="I65" s="128"/>
      <c r="J65" s="128"/>
      <c r="K65" s="128"/>
      <c r="L65" s="128"/>
      <c r="M65" s="128"/>
    </row>
    <row r="66" spans="1:13" x14ac:dyDescent="0.55000000000000004">
      <c r="A66" s="32" t="s">
        <v>69</v>
      </c>
      <c r="B66" s="33">
        <v>-696.93700000000001</v>
      </c>
      <c r="C66" s="36">
        <v>-353.88</v>
      </c>
      <c r="D66" s="36">
        <v>-1278.3150000000001</v>
      </c>
      <c r="E66" s="36">
        <v>-926.18700000000001</v>
      </c>
      <c r="F66" s="36">
        <v>-601.577</v>
      </c>
      <c r="G66" s="36">
        <v>-265.35700000000003</v>
      </c>
      <c r="H66" s="36">
        <v>-413.14800000000002</v>
      </c>
      <c r="I66" s="128"/>
      <c r="J66" s="128"/>
      <c r="K66" s="128"/>
      <c r="L66" s="128"/>
      <c r="M66" s="128"/>
    </row>
    <row r="67" spans="1:13" x14ac:dyDescent="0.55000000000000004">
      <c r="A67" s="50" t="s">
        <v>8</v>
      </c>
      <c r="B67" s="51">
        <v>527.2410000000001</v>
      </c>
      <c r="C67" s="35">
        <v>300.84160000000008</v>
      </c>
      <c r="D67" s="35">
        <v>774.76203742226699</v>
      </c>
      <c r="E67" s="35">
        <v>545.20380959669967</v>
      </c>
      <c r="F67" s="35">
        <v>352.22741140113328</v>
      </c>
      <c r="G67" s="35">
        <v>205.01927433556654</v>
      </c>
      <c r="H67" s="35">
        <v>383.31803497499993</v>
      </c>
      <c r="I67" s="128"/>
      <c r="J67" s="128"/>
      <c r="K67" s="128"/>
      <c r="L67" s="128"/>
      <c r="M67" s="128"/>
    </row>
    <row r="68" spans="1:13" ht="15.75" customHeight="1" x14ac:dyDescent="0.55000000000000004">
      <c r="I68" s="128"/>
      <c r="J68" s="128"/>
      <c r="K68" s="128"/>
      <c r="L68" s="128"/>
      <c r="M68" s="128"/>
    </row>
    <row r="69" spans="1:13" ht="18.399999999999999" x14ac:dyDescent="0.75">
      <c r="A69" s="49" t="s">
        <v>34</v>
      </c>
      <c r="B69" s="50"/>
      <c r="C69" s="50"/>
      <c r="D69" s="50"/>
      <c r="E69" s="50"/>
      <c r="F69" s="50"/>
      <c r="G69" s="50"/>
      <c r="H69" s="50"/>
      <c r="I69" s="128"/>
      <c r="J69" s="128"/>
      <c r="K69" s="128"/>
      <c r="L69" s="128"/>
      <c r="M69" s="128"/>
    </row>
    <row r="70" spans="1:13" ht="27.4" thickBot="1" x14ac:dyDescent="0.6">
      <c r="A70" s="34" t="s">
        <v>2</v>
      </c>
      <c r="B70" s="58" t="str">
        <f>+$B$4</f>
        <v>Q2
2026</v>
      </c>
      <c r="C70" s="59" t="s">
        <v>145</v>
      </c>
      <c r="D70" s="59" t="s">
        <v>3</v>
      </c>
      <c r="E70" s="59" t="s">
        <v>4</v>
      </c>
      <c r="F70" s="59" t="s">
        <v>5</v>
      </c>
      <c r="G70" s="59" t="s">
        <v>6</v>
      </c>
      <c r="H70" s="59" t="s">
        <v>29</v>
      </c>
      <c r="I70" s="128"/>
      <c r="J70" s="128"/>
      <c r="K70" s="128"/>
      <c r="L70" s="128"/>
      <c r="M70" s="128"/>
    </row>
    <row r="71" spans="1:13" x14ac:dyDescent="0.55000000000000004">
      <c r="A71" s="131" t="s">
        <v>139</v>
      </c>
      <c r="B71" s="132">
        <v>1429.29</v>
      </c>
      <c r="C71" s="133">
        <v>693.45100000000002</v>
      </c>
      <c r="D71" s="133">
        <v>2539.7449999999999</v>
      </c>
      <c r="E71" s="133">
        <v>1821.008</v>
      </c>
      <c r="F71" s="133">
        <v>1206.472</v>
      </c>
      <c r="G71" s="133">
        <v>608.34</v>
      </c>
      <c r="H71" s="133">
        <v>2359.0659999999998</v>
      </c>
      <c r="I71" s="128"/>
      <c r="J71" s="128"/>
      <c r="K71" s="128"/>
      <c r="L71" s="128"/>
      <c r="M71" s="128"/>
    </row>
    <row r="72" spans="1:13" x14ac:dyDescent="0.55000000000000004">
      <c r="A72" s="50" t="s">
        <v>63</v>
      </c>
      <c r="B72" s="51">
        <f t="shared" ref="B72" si="0">SUM(B70:B71)</f>
        <v>1429.29</v>
      </c>
      <c r="C72" s="35">
        <v>693.45100000000002</v>
      </c>
      <c r="D72" s="35">
        <v>2539.7449999999999</v>
      </c>
      <c r="E72" s="35">
        <v>1821.008</v>
      </c>
      <c r="F72" s="35">
        <v>1206.472</v>
      </c>
      <c r="G72" s="35">
        <v>608.34</v>
      </c>
      <c r="H72" s="35">
        <v>2359.0659999999998</v>
      </c>
      <c r="I72" s="128"/>
      <c r="J72" s="128"/>
      <c r="K72" s="128"/>
      <c r="L72" s="128"/>
      <c r="M72" s="128"/>
    </row>
    <row r="73" spans="1:13" x14ac:dyDescent="0.55000000000000004">
      <c r="A73" s="50" t="s">
        <v>27</v>
      </c>
      <c r="B73" s="102">
        <v>-928.94</v>
      </c>
      <c r="C73" s="109">
        <v>-464.18799999999999</v>
      </c>
      <c r="D73" s="109">
        <v>-1588.846</v>
      </c>
      <c r="E73" s="109">
        <v>-1091.1769999999999</v>
      </c>
      <c r="F73" s="109">
        <v>-715.71299999999997</v>
      </c>
      <c r="G73" s="109">
        <v>-355.90800000000002</v>
      </c>
      <c r="H73" s="109">
        <v>-1156.1790000000001</v>
      </c>
      <c r="I73" s="128"/>
      <c r="J73" s="128"/>
      <c r="K73" s="128"/>
      <c r="L73" s="128"/>
      <c r="M73" s="128"/>
    </row>
    <row r="74" spans="1:13" x14ac:dyDescent="0.55000000000000004">
      <c r="A74" s="50" t="s">
        <v>10</v>
      </c>
      <c r="B74" s="102">
        <v>342.65199999999999</v>
      </c>
      <c r="C74" s="109">
        <v>166.03200000000001</v>
      </c>
      <c r="D74" s="109">
        <v>576.274</v>
      </c>
      <c r="E74" s="109">
        <v>460.35</v>
      </c>
      <c r="F74" s="109">
        <v>316.88600000000002</v>
      </c>
      <c r="G74" s="109">
        <v>165.93199999999999</v>
      </c>
      <c r="H74" s="109">
        <v>870.25900000000001</v>
      </c>
      <c r="I74" s="128"/>
      <c r="J74" s="128"/>
      <c r="K74" s="128"/>
      <c r="L74" s="128"/>
      <c r="M74" s="128"/>
    </row>
    <row r="75" spans="1:13" x14ac:dyDescent="0.55000000000000004">
      <c r="A75" s="31" t="s">
        <v>140</v>
      </c>
      <c r="B75" s="52">
        <v>0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128"/>
      <c r="J75" s="128"/>
      <c r="K75" s="128"/>
      <c r="L75" s="128"/>
      <c r="M75" s="128"/>
    </row>
    <row r="76" spans="1:13" x14ac:dyDescent="0.55000000000000004">
      <c r="A76" s="31" t="s">
        <v>141</v>
      </c>
      <c r="B76" s="52">
        <v>-1.202</v>
      </c>
      <c r="C76" s="53">
        <v>-1.244</v>
      </c>
      <c r="D76" s="53">
        <v>-35.677999999999997</v>
      </c>
      <c r="E76" s="53">
        <v>-38.261000000000003</v>
      </c>
      <c r="F76" s="53">
        <v>-1.0369999999999999</v>
      </c>
      <c r="G76" s="53">
        <v>-0.17100000000000001</v>
      </c>
      <c r="H76" s="53">
        <v>-17.661999999999999</v>
      </c>
      <c r="I76" s="128"/>
      <c r="J76" s="128"/>
      <c r="K76" s="128"/>
      <c r="L76" s="128"/>
      <c r="M76" s="128"/>
    </row>
    <row r="77" spans="1:13" x14ac:dyDescent="0.55000000000000004">
      <c r="A77" s="32" t="s">
        <v>142</v>
      </c>
      <c r="B77" s="33">
        <v>0</v>
      </c>
      <c r="C77" s="36">
        <v>0</v>
      </c>
      <c r="D77" s="36">
        <v>-0.54</v>
      </c>
      <c r="E77" s="36">
        <v>0</v>
      </c>
      <c r="F77" s="36">
        <v>0</v>
      </c>
      <c r="G77" s="36">
        <v>0</v>
      </c>
      <c r="H77" s="36">
        <v>-2.29</v>
      </c>
      <c r="I77" s="128"/>
      <c r="J77" s="128"/>
      <c r="K77" s="128"/>
      <c r="L77" s="128"/>
      <c r="M77" s="128"/>
    </row>
    <row r="78" spans="1:13" x14ac:dyDescent="0.55000000000000004">
      <c r="A78" s="50" t="s">
        <v>9</v>
      </c>
      <c r="B78" s="51">
        <v>341.45</v>
      </c>
      <c r="C78" s="35">
        <v>164.78800000000001</v>
      </c>
      <c r="D78" s="35">
        <v>540.05600000000004</v>
      </c>
      <c r="E78" s="35">
        <v>422.089</v>
      </c>
      <c r="F78" s="35">
        <v>315.84900000000005</v>
      </c>
      <c r="G78" s="35">
        <v>165.761</v>
      </c>
      <c r="H78" s="35">
        <v>850.30700000000002</v>
      </c>
      <c r="I78" s="128"/>
      <c r="J78" s="128"/>
      <c r="K78" s="128"/>
      <c r="L78" s="128"/>
      <c r="M78" s="128"/>
    </row>
    <row r="79" spans="1:13" x14ac:dyDescent="0.55000000000000004">
      <c r="A79" s="32" t="s">
        <v>69</v>
      </c>
      <c r="B79" s="33">
        <v>-56.506</v>
      </c>
      <c r="C79" s="36">
        <v>-28.231000000000002</v>
      </c>
      <c r="D79" s="36">
        <v>-134.68700000000001</v>
      </c>
      <c r="E79" s="36">
        <v>-104.408</v>
      </c>
      <c r="F79" s="36">
        <v>-72.962999999999994</v>
      </c>
      <c r="G79" s="36">
        <v>-37.521000000000001</v>
      </c>
      <c r="H79" s="36">
        <v>-156.99100000000001</v>
      </c>
      <c r="I79" s="128"/>
      <c r="J79" s="128"/>
      <c r="K79" s="128"/>
      <c r="L79" s="128"/>
      <c r="M79" s="128"/>
    </row>
    <row r="80" spans="1:13" x14ac:dyDescent="0.55000000000000004">
      <c r="A80" s="50" t="s">
        <v>8</v>
      </c>
      <c r="B80" s="51">
        <v>284.94399999999996</v>
      </c>
      <c r="C80" s="35">
        <v>136.55700000000002</v>
      </c>
      <c r="D80" s="35">
        <v>405.36900000000003</v>
      </c>
      <c r="E80" s="35">
        <v>317.68099999999998</v>
      </c>
      <c r="F80" s="35">
        <v>242.88600000000005</v>
      </c>
      <c r="G80" s="35">
        <v>128.24</v>
      </c>
      <c r="H80" s="35">
        <v>693.31600000000003</v>
      </c>
      <c r="I80" s="128"/>
      <c r="J80" s="128"/>
      <c r="K80" s="128"/>
      <c r="L80" s="128"/>
      <c r="M80" s="128"/>
    </row>
    <row r="81" spans="1:13" ht="15.75" customHeight="1" x14ac:dyDescent="0.55000000000000004"/>
    <row r="82" spans="1:13" ht="18.399999999999999" x14ac:dyDescent="0.75">
      <c r="A82" s="49" t="s">
        <v>143</v>
      </c>
      <c r="B82" s="50"/>
      <c r="C82" s="50"/>
      <c r="D82" s="50"/>
      <c r="E82" s="50"/>
      <c r="F82" s="50"/>
      <c r="G82" s="50"/>
      <c r="H82" s="50"/>
    </row>
    <row r="83" spans="1:13" ht="27.4" thickBot="1" x14ac:dyDescent="0.6">
      <c r="A83" s="34" t="s">
        <v>2</v>
      </c>
      <c r="B83" s="58" t="str">
        <f>+$B$4</f>
        <v>Q2
2026</v>
      </c>
      <c r="C83" s="59" t="s">
        <v>145</v>
      </c>
      <c r="D83" s="59" t="s">
        <v>3</v>
      </c>
      <c r="E83" s="59" t="s">
        <v>4</v>
      </c>
      <c r="F83" s="59" t="s">
        <v>5</v>
      </c>
      <c r="G83" s="59" t="s">
        <v>6</v>
      </c>
      <c r="H83" s="59" t="s">
        <v>29</v>
      </c>
    </row>
    <row r="84" spans="1:13" x14ac:dyDescent="0.55000000000000004">
      <c r="A84" s="131" t="s">
        <v>139</v>
      </c>
      <c r="B84" s="132">
        <v>0</v>
      </c>
      <c r="C84" s="133">
        <v>0</v>
      </c>
      <c r="D84" s="133">
        <v>0</v>
      </c>
      <c r="E84" s="133">
        <v>0</v>
      </c>
      <c r="F84" s="133">
        <v>0</v>
      </c>
      <c r="G84" s="133">
        <v>0</v>
      </c>
      <c r="H84" s="133">
        <v>0</v>
      </c>
    </row>
    <row r="85" spans="1:13" x14ac:dyDescent="0.55000000000000004">
      <c r="A85" s="50" t="s">
        <v>63</v>
      </c>
      <c r="B85" s="51">
        <v>0</v>
      </c>
      <c r="C85" s="64">
        <v>0</v>
      </c>
      <c r="D85" s="64">
        <v>0</v>
      </c>
      <c r="E85" s="64">
        <v>0</v>
      </c>
      <c r="F85" s="64">
        <v>0</v>
      </c>
      <c r="G85" s="64">
        <v>0</v>
      </c>
      <c r="H85" s="64">
        <v>0</v>
      </c>
    </row>
    <row r="86" spans="1:13" x14ac:dyDescent="0.55000000000000004">
      <c r="A86" s="50" t="s">
        <v>27</v>
      </c>
      <c r="B86" s="102">
        <v>0</v>
      </c>
      <c r="C86" s="109">
        <v>0</v>
      </c>
      <c r="D86" s="109">
        <v>0</v>
      </c>
      <c r="E86" s="109">
        <v>0</v>
      </c>
      <c r="F86" s="109">
        <v>0</v>
      </c>
      <c r="G86" s="109">
        <v>0</v>
      </c>
      <c r="H86" s="109">
        <v>0</v>
      </c>
    </row>
    <row r="87" spans="1:13" x14ac:dyDescent="0.55000000000000004">
      <c r="A87" s="50" t="s">
        <v>10</v>
      </c>
      <c r="B87" s="102">
        <v>-112.23</v>
      </c>
      <c r="C87" s="109">
        <v>-61.743600000000008</v>
      </c>
      <c r="D87" s="109">
        <v>-206.45817469226643</v>
      </c>
      <c r="E87" s="109">
        <v>-113.72694686669978</v>
      </c>
      <c r="F87" s="109">
        <v>-79.578548671133191</v>
      </c>
      <c r="G87" s="109">
        <v>-34.964274335566593</v>
      </c>
      <c r="H87" s="109">
        <v>-164.77603497500002</v>
      </c>
      <c r="I87" s="128"/>
      <c r="J87" s="128"/>
      <c r="K87" s="128"/>
      <c r="L87" s="128"/>
      <c r="M87" s="128"/>
    </row>
    <row r="88" spans="1:13" x14ac:dyDescent="0.55000000000000004">
      <c r="A88" s="31" t="s">
        <v>140</v>
      </c>
      <c r="B88" s="52">
        <v>0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128"/>
      <c r="J88" s="128"/>
      <c r="K88" s="128"/>
      <c r="L88" s="128"/>
      <c r="M88" s="128"/>
    </row>
    <row r="89" spans="1:13" x14ac:dyDescent="0.55000000000000004">
      <c r="A89" s="31" t="s">
        <v>141</v>
      </c>
      <c r="B89" s="52">
        <v>-0.84</v>
      </c>
      <c r="C89" s="53">
        <v>-0.84</v>
      </c>
      <c r="D89" s="53">
        <v>0</v>
      </c>
      <c r="E89" s="53">
        <v>0</v>
      </c>
      <c r="F89" s="53">
        <v>0</v>
      </c>
      <c r="G89" s="53">
        <v>-6.7759999999999998</v>
      </c>
      <c r="H89" s="53">
        <v>-6.1</v>
      </c>
      <c r="I89" s="128"/>
      <c r="J89" s="128"/>
      <c r="K89" s="128"/>
      <c r="L89" s="128"/>
      <c r="M89" s="128"/>
    </row>
    <row r="90" spans="1:13" x14ac:dyDescent="0.55000000000000004">
      <c r="A90" s="32" t="s">
        <v>142</v>
      </c>
      <c r="B90" s="33">
        <v>-8.8119999999999994</v>
      </c>
      <c r="C90" s="36">
        <v>-3.0350000000000001</v>
      </c>
      <c r="D90" s="36">
        <v>-4.0188627299999995</v>
      </c>
      <c r="E90" s="36">
        <v>1.3726999999994405E-4</v>
      </c>
      <c r="F90" s="36">
        <v>1.3726999999994405E-4</v>
      </c>
      <c r="G90" s="36">
        <v>0</v>
      </c>
      <c r="H90" s="36">
        <v>-2.1999999999999999E-2</v>
      </c>
      <c r="I90" s="128"/>
      <c r="J90" s="128"/>
      <c r="K90" s="128"/>
      <c r="L90" s="128"/>
      <c r="M90" s="128"/>
    </row>
    <row r="91" spans="1:13" x14ac:dyDescent="0.55000000000000004">
      <c r="A91" s="50" t="s">
        <v>9</v>
      </c>
      <c r="B91" s="51">
        <v>-121.88200000000001</v>
      </c>
      <c r="C91" s="35">
        <v>-65.618600000000015</v>
      </c>
      <c r="D91" s="35">
        <v>-210.47703742226642</v>
      </c>
      <c r="E91" s="35">
        <v>-113.72680959669978</v>
      </c>
      <c r="F91" s="35">
        <v>-79.578411401133195</v>
      </c>
      <c r="G91" s="35">
        <v>-41.740274335566596</v>
      </c>
      <c r="H91" s="35">
        <v>-170.898034975</v>
      </c>
      <c r="I91" s="128"/>
      <c r="J91" s="128"/>
      <c r="K91" s="128"/>
      <c r="L91" s="128"/>
      <c r="M91" s="128"/>
    </row>
    <row r="92" spans="1:13" x14ac:dyDescent="0.55000000000000004">
      <c r="A92" s="32" t="s">
        <v>69</v>
      </c>
      <c r="B92" s="33">
        <v>-2.1890000000000001</v>
      </c>
      <c r="C92" s="36">
        <v>-1.101</v>
      </c>
      <c r="D92" s="36">
        <v>-6.3479999999999999</v>
      </c>
      <c r="E92" s="36">
        <v>-4.367</v>
      </c>
      <c r="F92" s="36">
        <v>-2.915</v>
      </c>
      <c r="G92" s="36">
        <v>-1.1830000000000001</v>
      </c>
      <c r="H92" s="36">
        <v>-4.7679999999999998</v>
      </c>
      <c r="I92" s="128"/>
      <c r="J92" s="128"/>
      <c r="K92" s="128"/>
      <c r="L92" s="128"/>
      <c r="M92" s="128"/>
    </row>
    <row r="93" spans="1:13" x14ac:dyDescent="0.55000000000000004">
      <c r="A93" s="50" t="s">
        <v>8</v>
      </c>
      <c r="B93" s="51">
        <v>-124.071</v>
      </c>
      <c r="C93" s="35">
        <v>-66.719600000000014</v>
      </c>
      <c r="D93" s="35">
        <v>-216.82503742226643</v>
      </c>
      <c r="E93" s="35">
        <v>-118.09380959669978</v>
      </c>
      <c r="F93" s="35">
        <v>-82.493411401133201</v>
      </c>
      <c r="G93" s="35">
        <v>-42.923274335566596</v>
      </c>
      <c r="H93" s="35">
        <v>-175.666034975</v>
      </c>
      <c r="I93" s="128"/>
      <c r="J93" s="128"/>
      <c r="K93" s="128"/>
      <c r="L93" s="128"/>
      <c r="M93" s="128"/>
    </row>
    <row r="94" spans="1:13" x14ac:dyDescent="0.55000000000000004">
      <c r="B94" s="110"/>
      <c r="C94" s="110"/>
      <c r="D94" s="110"/>
      <c r="E94" s="110"/>
      <c r="F94" s="110"/>
      <c r="G94" s="110"/>
      <c r="H94" s="110"/>
      <c r="I94" s="128"/>
      <c r="J94" s="128"/>
      <c r="K94" s="128"/>
      <c r="L94" s="128"/>
      <c r="M94" s="128"/>
    </row>
    <row r="95" spans="1:13" ht="18.399999999999999" x14ac:dyDescent="0.75">
      <c r="A95" s="49" t="s">
        <v>144</v>
      </c>
      <c r="B95" s="50"/>
      <c r="C95" s="50"/>
      <c r="D95" s="50"/>
      <c r="E95" s="50"/>
      <c r="F95" s="50"/>
      <c r="G95" s="50"/>
      <c r="H95" s="50"/>
      <c r="I95" s="128"/>
      <c r="J95" s="128"/>
      <c r="K95" s="128"/>
      <c r="L95" s="128"/>
      <c r="M95" s="128"/>
    </row>
    <row r="96" spans="1:13" ht="27.4" thickBot="1" x14ac:dyDescent="0.6">
      <c r="A96" s="34" t="s">
        <v>2</v>
      </c>
      <c r="B96" s="58" t="str">
        <f>+$B$4</f>
        <v>Q2
2026</v>
      </c>
      <c r="C96" s="59" t="s">
        <v>145</v>
      </c>
      <c r="D96" s="59" t="s">
        <v>3</v>
      </c>
      <c r="E96" s="59" t="s">
        <v>4</v>
      </c>
      <c r="F96" s="59" t="s">
        <v>5</v>
      </c>
      <c r="G96" s="59" t="s">
        <v>6</v>
      </c>
      <c r="H96" s="59" t="s">
        <v>29</v>
      </c>
      <c r="I96" s="128"/>
      <c r="J96" s="128"/>
      <c r="K96" s="128"/>
      <c r="L96" s="128"/>
      <c r="M96" s="128"/>
    </row>
    <row r="97" spans="1:14" x14ac:dyDescent="0.55000000000000004">
      <c r="A97" s="131" t="s">
        <v>139</v>
      </c>
      <c r="B97" s="132">
        <v>6124.56</v>
      </c>
      <c r="C97" s="133">
        <v>3159.1309999999999</v>
      </c>
      <c r="D97" s="133">
        <v>11578.764999999999</v>
      </c>
      <c r="E97" s="133">
        <v>8455.6589999999997</v>
      </c>
      <c r="F97" s="133">
        <v>5468.3140000000003</v>
      </c>
      <c r="G97" s="133">
        <v>2557.2159999999999</v>
      </c>
      <c r="H97" s="133">
        <v>6015.1819999999998</v>
      </c>
      <c r="I97" s="135"/>
      <c r="J97" s="135"/>
      <c r="K97" s="135"/>
      <c r="L97" s="135"/>
      <c r="M97" s="135"/>
      <c r="N97" s="135"/>
    </row>
    <row r="98" spans="1:14" x14ac:dyDescent="0.55000000000000004">
      <c r="A98" s="50" t="s">
        <v>63</v>
      </c>
      <c r="B98" s="51">
        <v>6124.56</v>
      </c>
      <c r="C98" s="35">
        <v>3159.1309999999999</v>
      </c>
      <c r="D98" s="35">
        <v>11578.764999999999</v>
      </c>
      <c r="E98" s="35">
        <v>8455.6589999999997</v>
      </c>
      <c r="F98" s="35">
        <v>5468.3140000000003</v>
      </c>
      <c r="G98" s="35">
        <v>2557.2159999999999</v>
      </c>
      <c r="H98" s="35">
        <v>6015.1819999999998</v>
      </c>
      <c r="I98" s="135"/>
      <c r="J98" s="135"/>
      <c r="K98" s="135"/>
      <c r="L98" s="135"/>
      <c r="M98" s="135"/>
      <c r="N98" s="135"/>
    </row>
    <row r="99" spans="1:14" x14ac:dyDescent="0.55000000000000004">
      <c r="A99" s="50" t="s">
        <v>27</v>
      </c>
      <c r="B99" s="102">
        <v>-2361.8540000000003</v>
      </c>
      <c r="C99" s="109">
        <v>-1198.6979999999999</v>
      </c>
      <c r="D99" s="109">
        <v>-4316.1409999999996</v>
      </c>
      <c r="E99" s="109">
        <v>-3124.5520000000001</v>
      </c>
      <c r="F99" s="109">
        <v>-2012.771</v>
      </c>
      <c r="G99" s="109">
        <v>-959.22799999999995</v>
      </c>
      <c r="H99" s="109">
        <v>-2221.9899999999998</v>
      </c>
      <c r="I99" s="135"/>
      <c r="J99" s="135"/>
      <c r="K99" s="135"/>
      <c r="L99" s="135"/>
      <c r="M99" s="135"/>
      <c r="N99" s="135"/>
    </row>
    <row r="100" spans="1:14" x14ac:dyDescent="0.55000000000000004">
      <c r="A100" s="50" t="s">
        <v>10</v>
      </c>
      <c r="B100" s="102">
        <v>1509.1210000000001</v>
      </c>
      <c r="C100" s="109">
        <v>802.19500000000005</v>
      </c>
      <c r="D100" s="109">
        <v>2647.93</v>
      </c>
      <c r="E100" s="109">
        <v>1930.913</v>
      </c>
      <c r="F100" s="109">
        <v>1255.5830000000001</v>
      </c>
      <c r="G100" s="109">
        <v>615.69899999999996</v>
      </c>
      <c r="H100" s="109">
        <v>1665.7159999999999</v>
      </c>
      <c r="I100" s="135"/>
      <c r="J100" s="135"/>
      <c r="K100" s="135"/>
      <c r="L100" s="135"/>
      <c r="M100" s="135"/>
      <c r="N100" s="135"/>
    </row>
    <row r="101" spans="1:14" x14ac:dyDescent="0.55000000000000004">
      <c r="A101" s="31" t="s">
        <v>140</v>
      </c>
      <c r="B101" s="52">
        <v>-8.4610000000000003</v>
      </c>
      <c r="C101" s="53">
        <v>-8.5790000000000006</v>
      </c>
      <c r="D101" s="53">
        <v>-25.257999999999999</v>
      </c>
      <c r="E101" s="53">
        <v>0</v>
      </c>
      <c r="F101" s="53">
        <v>0</v>
      </c>
      <c r="G101" s="53">
        <v>0</v>
      </c>
      <c r="H101" s="53">
        <v>-8.2059999999999995</v>
      </c>
      <c r="I101" s="135"/>
      <c r="J101" s="135"/>
      <c r="K101" s="135"/>
      <c r="L101" s="135"/>
      <c r="M101" s="135"/>
      <c r="N101" s="135"/>
    </row>
    <row r="102" spans="1:14" x14ac:dyDescent="0.55000000000000004">
      <c r="A102" s="31" t="s">
        <v>141</v>
      </c>
      <c r="B102" s="52">
        <v>-2.0419999999999998</v>
      </c>
      <c r="C102" s="53">
        <v>-2.0840000000000001</v>
      </c>
      <c r="D102" s="53">
        <v>-44.628</v>
      </c>
      <c r="E102" s="53">
        <v>-38.261000000000003</v>
      </c>
      <c r="F102" s="53">
        <v>-1.0369999999999999</v>
      </c>
      <c r="G102" s="53">
        <v>-6.9470000000000001</v>
      </c>
      <c r="H102" s="53">
        <v>-23.762</v>
      </c>
      <c r="I102" s="135"/>
      <c r="J102" s="135"/>
      <c r="K102" s="135"/>
      <c r="L102" s="135"/>
      <c r="M102" s="135"/>
      <c r="N102" s="135"/>
    </row>
    <row r="103" spans="1:14" x14ac:dyDescent="0.55000000000000004">
      <c r="A103" s="32" t="s">
        <v>142</v>
      </c>
      <c r="B103" s="33">
        <v>-54.872</v>
      </c>
      <c r="C103" s="36">
        <v>-37.641000000000005</v>
      </c>
      <c r="D103" s="36">
        <v>-195.38800000000001</v>
      </c>
      <c r="E103" s="36">
        <v>-112.899</v>
      </c>
      <c r="F103" s="36">
        <v>-64.471000000000004</v>
      </c>
      <c r="G103" s="36">
        <v>-14.355</v>
      </c>
      <c r="H103" s="36">
        <v>-157.869</v>
      </c>
      <c r="I103" s="135"/>
      <c r="J103" s="135"/>
      <c r="K103" s="135"/>
      <c r="L103" s="135"/>
      <c r="M103" s="135"/>
      <c r="N103" s="135"/>
    </row>
    <row r="104" spans="1:14" x14ac:dyDescent="0.55000000000000004">
      <c r="A104" s="50" t="s">
        <v>9</v>
      </c>
      <c r="B104" s="51">
        <v>1443.7460000000001</v>
      </c>
      <c r="C104" s="35">
        <v>753.89100000000019</v>
      </c>
      <c r="D104" s="35">
        <v>2382.6559999999999</v>
      </c>
      <c r="E104" s="35">
        <v>1779.7530000000002</v>
      </c>
      <c r="F104" s="35">
        <v>1190.075</v>
      </c>
      <c r="G104" s="35">
        <v>594.39699999999993</v>
      </c>
      <c r="H104" s="35">
        <v>1475.8790000000001</v>
      </c>
      <c r="I104" s="135"/>
      <c r="J104" s="135"/>
      <c r="K104" s="135"/>
      <c r="L104" s="135"/>
      <c r="M104" s="135"/>
      <c r="N104" s="135"/>
    </row>
    <row r="105" spans="1:14" x14ac:dyDescent="0.55000000000000004">
      <c r="A105" s="32" t="s">
        <v>69</v>
      </c>
      <c r="B105" s="33">
        <v>-755.63199999999995</v>
      </c>
      <c r="C105" s="36">
        <v>-383.21199999999999</v>
      </c>
      <c r="D105" s="36">
        <v>-1419.35</v>
      </c>
      <c r="E105" s="36">
        <v>-1034.962</v>
      </c>
      <c r="F105" s="36">
        <v>-677.45500000000004</v>
      </c>
      <c r="G105" s="36">
        <v>-304.06099999999998</v>
      </c>
      <c r="H105" s="36">
        <v>-574.90700000000004</v>
      </c>
      <c r="I105" s="135"/>
      <c r="J105" s="135"/>
      <c r="K105" s="135"/>
      <c r="L105" s="135"/>
      <c r="M105" s="135"/>
      <c r="N105" s="135"/>
    </row>
    <row r="106" spans="1:14" x14ac:dyDescent="0.55000000000000004">
      <c r="A106" s="50" t="s">
        <v>8</v>
      </c>
      <c r="B106" s="51">
        <v>688.11400000000015</v>
      </c>
      <c r="C106" s="35">
        <v>370.6790000000002</v>
      </c>
      <c r="D106" s="35">
        <v>963.30600000000004</v>
      </c>
      <c r="E106" s="35">
        <v>744.79100000000017</v>
      </c>
      <c r="F106" s="35">
        <v>512.62</v>
      </c>
      <c r="G106" s="35">
        <v>290.33599999999996</v>
      </c>
      <c r="H106" s="35">
        <v>900.97200000000009</v>
      </c>
      <c r="I106" s="135"/>
      <c r="J106" s="135"/>
      <c r="K106" s="135"/>
      <c r="L106" s="135"/>
      <c r="M106" s="135"/>
      <c r="N106" s="13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A1753-824C-4B13-BC30-8A52679AA9EC}">
  <dimension ref="A1:N31"/>
  <sheetViews>
    <sheetView zoomScale="130" zoomScaleNormal="130" workbookViewId="0">
      <selection activeCell="M31" sqref="M31"/>
    </sheetView>
  </sheetViews>
  <sheetFormatPr defaultColWidth="8.796875" defaultRowHeight="14.25" x14ac:dyDescent="0.45"/>
  <cols>
    <col min="1" max="1" width="24.46484375" style="15" bestFit="1" customWidth="1"/>
    <col min="2" max="2" width="11.46484375" style="15" customWidth="1"/>
    <col min="3" max="8" width="12.796875" style="15" customWidth="1"/>
    <col min="9" max="16384" width="8.796875" style="15"/>
  </cols>
  <sheetData>
    <row r="1" spans="1:13" ht="24.75" customHeight="1" x14ac:dyDescent="0.95">
      <c r="A1" s="28" t="s">
        <v>20</v>
      </c>
      <c r="B1" s="28"/>
    </row>
    <row r="2" spans="1:13" ht="18.399999999999999" x14ac:dyDescent="0.75">
      <c r="A2" s="49" t="s">
        <v>1</v>
      </c>
      <c r="B2" s="49"/>
      <c r="C2" s="13"/>
      <c r="D2" s="13"/>
      <c r="E2" s="13"/>
      <c r="F2" s="13"/>
      <c r="G2" s="13"/>
    </row>
    <row r="3" spans="1:13" ht="27.4" thickBot="1" x14ac:dyDescent="0.6">
      <c r="A3" s="3" t="s">
        <v>2</v>
      </c>
      <c r="B3" s="4" t="s">
        <v>150</v>
      </c>
      <c r="C3" s="5" t="s">
        <v>145</v>
      </c>
      <c r="D3" s="5" t="s">
        <v>3</v>
      </c>
      <c r="E3" s="5" t="s">
        <v>4</v>
      </c>
      <c r="F3" s="5" t="s">
        <v>5</v>
      </c>
      <c r="G3" s="5" t="s">
        <v>6</v>
      </c>
    </row>
    <row r="4" spans="1:13" ht="15" x14ac:dyDescent="0.55000000000000004">
      <c r="A4" s="6" t="s">
        <v>7</v>
      </c>
      <c r="B4" s="19"/>
      <c r="C4" s="16"/>
      <c r="D4" s="16"/>
      <c r="E4" s="25"/>
      <c r="J4" s="78"/>
      <c r="K4" s="78"/>
      <c r="L4" s="78"/>
      <c r="M4" s="78"/>
    </row>
    <row r="5" spans="1:13" ht="15" x14ac:dyDescent="0.55000000000000004">
      <c r="A5" s="9" t="s">
        <v>21</v>
      </c>
      <c r="B5" s="19">
        <v>1075.9606593029562</v>
      </c>
      <c r="C5" s="16">
        <v>1308.7080000000001</v>
      </c>
      <c r="D5" s="16">
        <v>1127</v>
      </c>
      <c r="E5" s="54">
        <v>1077.644</v>
      </c>
      <c r="F5" s="136">
        <v>1043.8499999999999</v>
      </c>
      <c r="G5" s="136">
        <v>794.08399999999995</v>
      </c>
      <c r="J5" s="78"/>
      <c r="K5" s="78"/>
      <c r="L5" s="78"/>
      <c r="M5" s="78"/>
    </row>
    <row r="6" spans="1:13" ht="15" x14ac:dyDescent="0.55000000000000004">
      <c r="A6" s="9" t="s">
        <v>22</v>
      </c>
      <c r="B6" s="19">
        <v>188.63776519919173</v>
      </c>
      <c r="C6" s="16">
        <v>184.42099999999999</v>
      </c>
      <c r="D6" s="16">
        <v>247.63464139456397</v>
      </c>
      <c r="E6" s="54">
        <v>215.50800000000001</v>
      </c>
      <c r="F6" s="136">
        <v>245.57499999999999</v>
      </c>
      <c r="G6" s="136">
        <v>274.07</v>
      </c>
      <c r="J6" s="78"/>
      <c r="K6" s="78"/>
      <c r="L6" s="78"/>
      <c r="M6" s="78"/>
    </row>
    <row r="7" spans="1:13" ht="15" x14ac:dyDescent="0.55000000000000004">
      <c r="A7" s="9" t="s">
        <v>23</v>
      </c>
      <c r="B7" s="19">
        <v>169.20178701999998</v>
      </c>
      <c r="C7" s="16">
        <v>174.05099999999999</v>
      </c>
      <c r="D7" s="16">
        <v>189.52199999999999</v>
      </c>
      <c r="E7" s="54">
        <v>222.14500000000001</v>
      </c>
      <c r="F7" s="136">
        <v>160.536</v>
      </c>
      <c r="G7" s="136">
        <v>172.94800000000001</v>
      </c>
      <c r="J7" s="78"/>
      <c r="K7" s="78"/>
      <c r="L7" s="78"/>
      <c r="M7" s="78"/>
    </row>
    <row r="8" spans="1:13" ht="15" x14ac:dyDescent="0.55000000000000004">
      <c r="A8" s="30" t="s">
        <v>24</v>
      </c>
      <c r="B8" s="57">
        <v>1531.6459879311019</v>
      </c>
      <c r="C8" s="117">
        <v>1492.1700000000003</v>
      </c>
      <c r="D8" s="117">
        <f>D9-D5-D6-D7</f>
        <v>1558.9438574937963</v>
      </c>
      <c r="E8" s="55">
        <f>2987.348-E5-E6-E7</f>
        <v>1472.0509999999999</v>
      </c>
      <c r="F8" s="137">
        <f>2911.081-F5-F6-F7</f>
        <v>1461.1200000000001</v>
      </c>
      <c r="G8" s="137">
        <f>2557.233-G5-G6-G7</f>
        <v>1316.1310000000003</v>
      </c>
      <c r="J8" s="78"/>
      <c r="K8" s="78"/>
      <c r="L8" s="78"/>
      <c r="M8" s="78"/>
    </row>
    <row r="9" spans="1:13" ht="15" x14ac:dyDescent="0.55000000000000004">
      <c r="A9" s="6" t="s">
        <v>25</v>
      </c>
      <c r="B9" s="81">
        <v>2965.4461994532498</v>
      </c>
      <c r="C9" s="82">
        <v>3159.3500000000004</v>
      </c>
      <c r="D9" s="82">
        <v>3123.1004988883601</v>
      </c>
      <c r="E9" s="82">
        <v>2987.348</v>
      </c>
      <c r="F9" s="82">
        <v>2911.0810000000001</v>
      </c>
      <c r="G9" s="82">
        <v>2557.2330000000002</v>
      </c>
      <c r="J9" s="78"/>
      <c r="K9" s="78"/>
      <c r="L9" s="78"/>
      <c r="M9" s="78"/>
    </row>
    <row r="10" spans="1:13" ht="15" x14ac:dyDescent="0.55000000000000004">
      <c r="A10" s="9" t="s">
        <v>26</v>
      </c>
      <c r="B10" s="23">
        <v>1.8669312902984903E-2</v>
      </c>
      <c r="C10" s="24">
        <v>0.23537902156094748</v>
      </c>
      <c r="D10" s="24">
        <v>0.84440734143483542</v>
      </c>
      <c r="E10" s="24">
        <v>1.0774094307712847</v>
      </c>
      <c r="F10" s="24">
        <v>1.025171675655971</v>
      </c>
      <c r="G10" s="24">
        <v>0.76782858948151467</v>
      </c>
      <c r="J10" s="78"/>
      <c r="K10" s="78"/>
      <c r="L10" s="78"/>
      <c r="M10" s="78"/>
    </row>
    <row r="11" spans="1:13" ht="15" x14ac:dyDescent="0.55000000000000004">
      <c r="A11" s="9" t="s">
        <v>147</v>
      </c>
      <c r="B11" s="10">
        <v>6.4462356122227712E-2</v>
      </c>
      <c r="C11" s="11">
        <v>0.12178174619577872</v>
      </c>
      <c r="D11" s="11">
        <v>7.9859909183909505E-2</v>
      </c>
      <c r="E11" s="24">
        <v>0.14585307984541909</v>
      </c>
      <c r="F11" s="24">
        <v>9.3996135231252442E-2</v>
      </c>
      <c r="G11" s="24">
        <v>5.9000000000000004E-2</v>
      </c>
      <c r="J11" s="78"/>
      <c r="K11" s="78"/>
      <c r="L11" s="78"/>
      <c r="M11" s="78"/>
    </row>
    <row r="12" spans="1:13" ht="15" x14ac:dyDescent="0.55000000000000004">
      <c r="A12" s="9" t="s">
        <v>148</v>
      </c>
      <c r="B12" s="23">
        <v>6.4462356122227893E-2</v>
      </c>
      <c r="C12" s="24">
        <v>0.13555158851709315</v>
      </c>
      <c r="D12" s="24"/>
      <c r="E12" s="24"/>
      <c r="F12" s="24"/>
      <c r="G12" s="24"/>
      <c r="J12" s="78"/>
      <c r="K12" s="78"/>
      <c r="L12" s="78"/>
      <c r="M12" s="78"/>
    </row>
    <row r="13" spans="1:13" ht="15" x14ac:dyDescent="0.55000000000000004">
      <c r="A13" s="9" t="s">
        <v>27</v>
      </c>
      <c r="B13" s="19">
        <v>-1163.1559999999999</v>
      </c>
      <c r="C13" s="16">
        <v>-1198.6980000000001</v>
      </c>
      <c r="D13" s="16">
        <v>-1191.5889999999999</v>
      </c>
      <c r="E13" s="16">
        <v>-1111.7809999999999</v>
      </c>
      <c r="F13" s="16">
        <v>-1053.5429999999999</v>
      </c>
      <c r="G13" s="16">
        <v>-959.22799999999995</v>
      </c>
      <c r="J13" s="78"/>
      <c r="K13" s="78"/>
      <c r="L13" s="78"/>
      <c r="M13" s="78"/>
    </row>
    <row r="14" spans="1:13" ht="15" x14ac:dyDescent="0.55000000000000004">
      <c r="A14" s="9" t="s">
        <v>10</v>
      </c>
      <c r="B14" s="19">
        <v>706.92600000000004</v>
      </c>
      <c r="C14" s="16">
        <v>802.19500000000005</v>
      </c>
      <c r="D14" s="16">
        <v>717.01700000000005</v>
      </c>
      <c r="E14" s="16">
        <v>675.33</v>
      </c>
      <c r="F14" s="16">
        <v>639.88400000000001</v>
      </c>
      <c r="G14" s="16">
        <v>615.69899999999996</v>
      </c>
      <c r="J14" s="78"/>
      <c r="K14" s="78"/>
      <c r="L14" s="78"/>
      <c r="M14" s="78"/>
    </row>
    <row r="15" spans="1:13" ht="15" x14ac:dyDescent="0.55000000000000004">
      <c r="A15" s="9" t="s">
        <v>28</v>
      </c>
      <c r="B15" s="10">
        <v>0.23838773407197156</v>
      </c>
      <c r="C15" s="11">
        <v>0.253911405827148</v>
      </c>
      <c r="D15" s="11">
        <v>0.22958458662626244</v>
      </c>
      <c r="E15" s="11">
        <v>0.22606338464752015</v>
      </c>
      <c r="F15" s="11">
        <v>0.21980975452074333</v>
      </c>
      <c r="G15" s="11">
        <v>0.24076765785518953</v>
      </c>
      <c r="J15" s="78"/>
      <c r="K15" s="78"/>
      <c r="L15" s="78"/>
      <c r="M15" s="78"/>
    </row>
    <row r="16" spans="1:13" ht="15" x14ac:dyDescent="0.55000000000000004">
      <c r="A16" s="9"/>
      <c r="B16" s="24"/>
      <c r="C16" s="24"/>
      <c r="D16" s="24"/>
      <c r="E16" s="24"/>
      <c r="F16" s="24"/>
      <c r="G16" s="24"/>
    </row>
    <row r="17" spans="1:14" ht="18.399999999999999" x14ac:dyDescent="0.75">
      <c r="A17" s="49" t="s">
        <v>18</v>
      </c>
      <c r="B17" s="16"/>
      <c r="C17" s="16"/>
      <c r="D17" s="16"/>
      <c r="E17" s="27"/>
      <c r="F17" s="18"/>
      <c r="G17" s="18"/>
    </row>
    <row r="18" spans="1:14" ht="27.4" thickBot="1" x14ac:dyDescent="0.6">
      <c r="A18" s="3" t="s">
        <v>2</v>
      </c>
      <c r="B18" s="4" t="str">
        <f>+B3</f>
        <v>Q2
2026</v>
      </c>
      <c r="C18" s="5" t="s">
        <v>145</v>
      </c>
      <c r="D18" s="5" t="s">
        <v>3</v>
      </c>
      <c r="E18" s="5" t="s">
        <v>4</v>
      </c>
      <c r="F18" s="5" t="s">
        <v>5</v>
      </c>
      <c r="G18" s="5" t="s">
        <v>6</v>
      </c>
      <c r="H18" s="5" t="s">
        <v>29</v>
      </c>
    </row>
    <row r="19" spans="1:14" ht="15" x14ac:dyDescent="0.55000000000000004">
      <c r="A19" s="6" t="s">
        <v>7</v>
      </c>
      <c r="B19" s="19"/>
      <c r="C19" s="16"/>
      <c r="D19" s="16"/>
      <c r="E19" s="16"/>
      <c r="F19" s="16"/>
      <c r="G19" s="16"/>
      <c r="H19" s="25"/>
    </row>
    <row r="20" spans="1:14" ht="15" x14ac:dyDescent="0.55000000000000004">
      <c r="A20" s="9" t="s">
        <v>21</v>
      </c>
      <c r="B20" s="19">
        <v>2384.6686593029563</v>
      </c>
      <c r="C20" s="16">
        <v>1308.7080000000001</v>
      </c>
      <c r="D20" s="16">
        <v>4042.6159999999995</v>
      </c>
      <c r="E20" s="16">
        <f>G5+F5+E5</f>
        <v>2915.5779999999995</v>
      </c>
      <c r="F20" s="16">
        <f>+G5+F5</f>
        <v>1837.9339999999997</v>
      </c>
      <c r="G20" s="16">
        <f>G5</f>
        <v>794.08399999999995</v>
      </c>
      <c r="H20" s="16" t="s">
        <v>15</v>
      </c>
      <c r="J20" s="78"/>
      <c r="K20" s="78"/>
      <c r="L20" s="78"/>
      <c r="M20" s="78"/>
      <c r="N20" s="78"/>
    </row>
    <row r="21" spans="1:14" ht="15" x14ac:dyDescent="0.55000000000000004">
      <c r="A21" s="9" t="s">
        <v>22</v>
      </c>
      <c r="B21" s="19">
        <v>373.05876519919173</v>
      </c>
      <c r="C21" s="16">
        <v>184.42099999999999</v>
      </c>
      <c r="D21" s="16">
        <v>982.7482257894435</v>
      </c>
      <c r="E21" s="16">
        <f t="shared" ref="E21:E23" si="0">G6+F6+E6</f>
        <v>735.15300000000002</v>
      </c>
      <c r="F21" s="16">
        <f t="shared" ref="F21:F23" si="1">+G6+F6</f>
        <v>519.64499999999998</v>
      </c>
      <c r="G21" s="16">
        <f t="shared" ref="G21:G23" si="2">G6</f>
        <v>274.07</v>
      </c>
      <c r="H21" s="54">
        <v>1197.5997851720062</v>
      </c>
      <c r="J21" s="78"/>
      <c r="K21" s="78"/>
      <c r="L21" s="78"/>
      <c r="M21" s="78"/>
      <c r="N21" s="78"/>
    </row>
    <row r="22" spans="1:14" ht="15" x14ac:dyDescent="0.55000000000000004">
      <c r="A22" s="9" t="s">
        <v>23</v>
      </c>
      <c r="B22" s="19">
        <v>343.25278701999997</v>
      </c>
      <c r="C22" s="16">
        <v>174.05099999999999</v>
      </c>
      <c r="D22" s="16">
        <v>745.15100000000007</v>
      </c>
      <c r="E22" s="16">
        <f t="shared" si="0"/>
        <v>555.62900000000002</v>
      </c>
      <c r="F22" s="16">
        <f t="shared" si="1"/>
        <v>333.48400000000004</v>
      </c>
      <c r="G22" s="16">
        <f t="shared" si="2"/>
        <v>172.94800000000001</v>
      </c>
      <c r="H22" s="54">
        <v>639.80500000000006</v>
      </c>
      <c r="J22" s="78"/>
      <c r="K22" s="78"/>
      <c r="L22" s="78"/>
      <c r="M22" s="78"/>
      <c r="N22" s="78"/>
    </row>
    <row r="23" spans="1:14" ht="15" x14ac:dyDescent="0.55000000000000004">
      <c r="A23" s="30" t="s">
        <v>24</v>
      </c>
      <c r="B23" s="57">
        <v>3023.8159879311024</v>
      </c>
      <c r="C23" s="117">
        <v>1492.1700000000003</v>
      </c>
      <c r="D23" s="117">
        <v>5808</v>
      </c>
      <c r="E23" s="43">
        <f t="shared" si="0"/>
        <v>4249.3019999999997</v>
      </c>
      <c r="F23" s="43">
        <f t="shared" si="1"/>
        <v>2777.2510000000002</v>
      </c>
      <c r="G23" s="43">
        <f t="shared" si="2"/>
        <v>1316.1310000000003</v>
      </c>
      <c r="H23" s="55">
        <v>4177.7772148279937</v>
      </c>
      <c r="J23" s="78"/>
      <c r="K23" s="78"/>
      <c r="L23" s="78"/>
      <c r="M23" s="78"/>
      <c r="N23" s="78"/>
    </row>
    <row r="24" spans="1:14" ht="15" x14ac:dyDescent="0.55000000000000004">
      <c r="A24" s="6" t="s">
        <v>25</v>
      </c>
      <c r="B24" s="81">
        <v>6124.7961994532507</v>
      </c>
      <c r="C24" s="82">
        <v>3159.3500000000004</v>
      </c>
      <c r="D24" s="82">
        <v>11578.759498888399</v>
      </c>
      <c r="E24" s="82">
        <v>8455.6620000000003</v>
      </c>
      <c r="F24" s="82">
        <v>5468.3140000000003</v>
      </c>
      <c r="G24" s="82">
        <v>2557.2330000000002</v>
      </c>
      <c r="H24" s="82">
        <v>6015.1819999999998</v>
      </c>
      <c r="J24" s="78"/>
      <c r="K24" s="78"/>
      <c r="L24" s="78"/>
      <c r="M24" s="78"/>
      <c r="N24" s="78"/>
    </row>
    <row r="25" spans="1:14" ht="15" x14ac:dyDescent="0.55000000000000004">
      <c r="A25" s="9" t="s">
        <v>26</v>
      </c>
      <c r="B25" s="23">
        <v>0.12001198165526938</v>
      </c>
      <c r="C25" s="24">
        <v>0.23537902156094748</v>
      </c>
      <c r="D25" s="24">
        <v>0.92489271313818955</v>
      </c>
      <c r="E25" s="24">
        <v>0.95642160442239299</v>
      </c>
      <c r="F25" s="24">
        <v>0.89609457459601094</v>
      </c>
      <c r="G25" s="24">
        <v>0.76782858948151467</v>
      </c>
      <c r="H25" s="24">
        <v>3.1878328843411657E-2</v>
      </c>
      <c r="J25" s="78"/>
      <c r="K25" s="78"/>
      <c r="L25" s="78"/>
      <c r="M25" s="78"/>
      <c r="N25" s="78"/>
    </row>
    <row r="26" spans="1:14" ht="15" x14ac:dyDescent="0.55000000000000004">
      <c r="A26" s="9" t="s">
        <v>147</v>
      </c>
      <c r="B26" s="10">
        <v>9.1267338682908358E-2</v>
      </c>
      <c r="C26" s="11">
        <v>0.12178174619577872</v>
      </c>
      <c r="D26" s="11">
        <v>9.3923476423337551E-2</v>
      </c>
      <c r="E26" s="24">
        <v>9.943301322384597E-2</v>
      </c>
      <c r="F26" s="24">
        <v>7.6287370877314103E-2</v>
      </c>
      <c r="G26" s="24">
        <v>5.9000000000000004E-2</v>
      </c>
      <c r="H26" s="24">
        <v>-9.0062546187472774E-3</v>
      </c>
      <c r="J26" s="78"/>
      <c r="K26" s="78"/>
      <c r="L26" s="78"/>
      <c r="M26" s="78"/>
      <c r="N26" s="78"/>
    </row>
    <row r="27" spans="1:14" ht="15" x14ac:dyDescent="0.55000000000000004">
      <c r="A27" s="9" t="s">
        <v>148</v>
      </c>
      <c r="B27" s="23">
        <v>0.10101482468907944</v>
      </c>
      <c r="C27" s="24">
        <v>0.13555158851709315</v>
      </c>
      <c r="D27" s="24"/>
      <c r="E27" s="24"/>
      <c r="F27" s="24"/>
      <c r="G27" s="24"/>
      <c r="H27" s="112"/>
      <c r="J27" s="78"/>
      <c r="K27" s="78"/>
      <c r="L27" s="78"/>
      <c r="M27" s="78"/>
      <c r="N27" s="78"/>
    </row>
    <row r="28" spans="1:14" ht="15" x14ac:dyDescent="0.55000000000000004">
      <c r="A28" s="9" t="s">
        <v>27</v>
      </c>
      <c r="B28" s="19">
        <v>-2361.8539999999998</v>
      </c>
      <c r="C28" s="16">
        <v>-1198.6980000000001</v>
      </c>
      <c r="D28" s="16">
        <v>-4316.1409999999996</v>
      </c>
      <c r="E28" s="16">
        <v>-3124.5520000000001</v>
      </c>
      <c r="F28" s="16">
        <v>-2012.771</v>
      </c>
      <c r="G28" s="16">
        <v>-959.22799999999995</v>
      </c>
      <c r="H28" s="16">
        <v>-2222</v>
      </c>
      <c r="J28" s="78"/>
      <c r="K28" s="78"/>
      <c r="L28" s="78"/>
      <c r="M28" s="78"/>
      <c r="N28" s="78"/>
    </row>
    <row r="29" spans="1:14" ht="15" x14ac:dyDescent="0.55000000000000004">
      <c r="A29" s="9" t="s">
        <v>10</v>
      </c>
      <c r="B29" s="19">
        <v>1509.1210000000001</v>
      </c>
      <c r="C29" s="16">
        <v>802.19500000000005</v>
      </c>
      <c r="D29" s="16">
        <v>2647.93</v>
      </c>
      <c r="E29" s="16">
        <v>1930.913</v>
      </c>
      <c r="F29" s="16">
        <v>1255.5830000000001</v>
      </c>
      <c r="G29" s="16">
        <v>615.69899999999996</v>
      </c>
      <c r="H29" s="16">
        <v>1665.7159999999999</v>
      </c>
      <c r="J29" s="78"/>
      <c r="K29" s="78"/>
      <c r="L29" s="78"/>
      <c r="M29" s="78"/>
      <c r="N29" s="78"/>
    </row>
    <row r="30" spans="1:14" ht="15" x14ac:dyDescent="0.55000000000000004">
      <c r="A30" s="9" t="s">
        <v>28</v>
      </c>
      <c r="B30" s="10">
        <v>0.24639530048929897</v>
      </c>
      <c r="C30" s="11">
        <v>0.253911405827148</v>
      </c>
      <c r="D30" s="11">
        <v>0.22868846547969493</v>
      </c>
      <c r="E30" s="11">
        <v>0.22835740123008699</v>
      </c>
      <c r="F30" s="11">
        <v>0.22961062587115516</v>
      </c>
      <c r="G30" s="11">
        <v>0.24076765785518953</v>
      </c>
      <c r="H30" s="11">
        <v>0.27691697441573671</v>
      </c>
      <c r="J30" s="78"/>
      <c r="K30" s="78"/>
      <c r="L30" s="78"/>
      <c r="M30" s="78"/>
      <c r="N30" s="78"/>
    </row>
    <row r="31" spans="1:14" x14ac:dyDescent="0.45">
      <c r="J31" s="78"/>
      <c r="K31" s="78"/>
      <c r="L31" s="78"/>
      <c r="M31" s="78"/>
      <c r="N31" s="7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8CBA3-0BA5-4DFC-A07E-582246DE8D12}">
  <dimension ref="A1:Q51"/>
  <sheetViews>
    <sheetView topLeftCell="A21" zoomScale="130" zoomScaleNormal="130" workbookViewId="0">
      <selection activeCell="K31" sqref="K31"/>
    </sheetView>
  </sheetViews>
  <sheetFormatPr defaultColWidth="8.796875" defaultRowHeight="14.25" x14ac:dyDescent="0.45"/>
  <cols>
    <col min="1" max="1" width="35.46484375" style="15" customWidth="1"/>
    <col min="2" max="8" width="12.1328125" style="15" customWidth="1"/>
    <col min="9" max="16384" width="8.796875" style="15"/>
  </cols>
  <sheetData>
    <row r="1" spans="1:15" ht="23.65" x14ac:dyDescent="0.95">
      <c r="A1" s="28" t="s">
        <v>30</v>
      </c>
    </row>
    <row r="2" spans="1:15" ht="18.399999999999999" x14ac:dyDescent="0.75">
      <c r="A2" s="49" t="s">
        <v>1</v>
      </c>
      <c r="B2" s="16"/>
      <c r="C2" s="16"/>
      <c r="D2" s="16"/>
      <c r="E2" s="17"/>
      <c r="F2" s="18"/>
      <c r="G2" s="18"/>
    </row>
    <row r="3" spans="1:15" ht="18.399999999999999" x14ac:dyDescent="0.75">
      <c r="A3" s="49" t="s">
        <v>31</v>
      </c>
      <c r="B3" s="16"/>
      <c r="C3" s="16"/>
      <c r="D3" s="16"/>
      <c r="E3" s="17"/>
      <c r="F3" s="18"/>
      <c r="G3" s="18"/>
    </row>
    <row r="4" spans="1:15" ht="27.4" thickBot="1" x14ac:dyDescent="0.6">
      <c r="A4" s="3" t="s">
        <v>2</v>
      </c>
      <c r="B4" s="4" t="s">
        <v>150</v>
      </c>
      <c r="C4" s="5" t="s">
        <v>145</v>
      </c>
      <c r="D4" s="5" t="s">
        <v>3</v>
      </c>
      <c r="E4" s="5" t="s">
        <v>4</v>
      </c>
      <c r="F4" s="5" t="s">
        <v>5</v>
      </c>
      <c r="G4" s="5" t="s">
        <v>6</v>
      </c>
    </row>
    <row r="5" spans="1:15" ht="15" x14ac:dyDescent="0.55000000000000004">
      <c r="A5" s="9" t="s">
        <v>7</v>
      </c>
      <c r="B5" s="19">
        <v>2229.59</v>
      </c>
      <c r="C5" s="16">
        <v>2465.6799999999998</v>
      </c>
      <c r="D5" s="16">
        <v>2404.3690000000001</v>
      </c>
      <c r="E5" s="20">
        <v>2372.8090000000002</v>
      </c>
      <c r="F5" s="16">
        <v>2312.9659999999999</v>
      </c>
      <c r="G5" s="16">
        <v>1948.876</v>
      </c>
      <c r="I5" s="78"/>
      <c r="J5" s="78"/>
      <c r="K5" s="78"/>
      <c r="L5" s="78"/>
      <c r="M5" s="78"/>
    </row>
    <row r="6" spans="1:15" ht="15" x14ac:dyDescent="0.55000000000000004">
      <c r="A6" s="9" t="s">
        <v>17</v>
      </c>
      <c r="B6" s="10">
        <v>-3.6039786381099725E-2</v>
      </c>
      <c r="C6" s="11">
        <v>0.26518054509368461</v>
      </c>
      <c r="D6" s="11">
        <v>1.35309275575925</v>
      </c>
      <c r="E6" s="76">
        <v>1.6771501005845519</v>
      </c>
      <c r="F6" s="76">
        <v>1.6398327282438863</v>
      </c>
      <c r="G6" s="76">
        <v>1.2353930309568293</v>
      </c>
      <c r="I6" s="78"/>
      <c r="J6" s="78"/>
      <c r="K6" s="78"/>
      <c r="L6" s="78"/>
      <c r="M6" s="78"/>
    </row>
    <row r="7" spans="1:15" ht="15" x14ac:dyDescent="0.55000000000000004">
      <c r="A7" s="9" t="s">
        <v>147</v>
      </c>
      <c r="B7" s="10">
        <v>5.5688771165214312E-3</v>
      </c>
      <c r="C7" s="11">
        <v>6.8260077267301905E-2</v>
      </c>
      <c r="D7" s="11">
        <v>-1.6746606500925E-2</v>
      </c>
      <c r="E7" s="76">
        <v>0.10586159564346501</v>
      </c>
      <c r="F7" s="76">
        <v>5.1464852380150201E-2</v>
      </c>
      <c r="G7" s="76">
        <v>5.3281697331200702E-2</v>
      </c>
      <c r="I7" s="78"/>
      <c r="J7" s="78"/>
      <c r="K7" s="78"/>
      <c r="L7" s="78"/>
      <c r="M7" s="78"/>
    </row>
    <row r="8" spans="1:15" ht="15" x14ac:dyDescent="0.55000000000000004">
      <c r="A8" s="9" t="s">
        <v>148</v>
      </c>
      <c r="B8" s="10">
        <v>5.5688771165216333E-3</v>
      </c>
      <c r="C8" s="11">
        <v>9.67551929859954E-2</v>
      </c>
      <c r="D8" s="11"/>
      <c r="E8" s="76"/>
      <c r="F8" s="76"/>
      <c r="G8" s="76"/>
      <c r="I8" s="78"/>
      <c r="J8" s="78"/>
      <c r="K8" s="78"/>
      <c r="L8" s="78"/>
      <c r="M8" s="78"/>
      <c r="N8" s="78"/>
      <c r="O8" s="78"/>
    </row>
    <row r="9" spans="1:15" ht="15" x14ac:dyDescent="0.55000000000000004">
      <c r="A9" s="9" t="s">
        <v>32</v>
      </c>
      <c r="B9" s="119">
        <v>3.9869000000000003</v>
      </c>
      <c r="C9" s="118">
        <v>4.1493999999999991</v>
      </c>
      <c r="D9" s="118">
        <v>3.9158999999999988</v>
      </c>
      <c r="E9" s="42">
        <v>3.9798000000000009</v>
      </c>
      <c r="F9" s="42">
        <v>4.0488</v>
      </c>
      <c r="G9" s="42">
        <v>4.2192999999999996</v>
      </c>
      <c r="I9" s="78"/>
      <c r="J9" s="78"/>
      <c r="K9" s="78"/>
      <c r="L9" s="78"/>
      <c r="M9" s="78"/>
      <c r="N9" s="78"/>
      <c r="O9" s="78"/>
    </row>
    <row r="10" spans="1:15" ht="15" x14ac:dyDescent="0.55000000000000004">
      <c r="A10" s="9" t="s">
        <v>33</v>
      </c>
      <c r="B10" s="119">
        <v>6.1454207569715358</v>
      </c>
      <c r="C10" s="118">
        <v>6.6025100242320702</v>
      </c>
      <c r="D10" s="118">
        <v>6.6739308082877287</v>
      </c>
      <c r="E10" s="42">
        <v>6.4805774596494903</v>
      </c>
      <c r="F10" s="42">
        <v>6.2777140859535647</v>
      </c>
      <c r="G10" s="42">
        <v>5.1321730566155006</v>
      </c>
      <c r="I10" s="78"/>
      <c r="J10" s="78"/>
      <c r="K10" s="78"/>
      <c r="L10" s="78"/>
      <c r="M10" s="78"/>
      <c r="N10" s="78"/>
      <c r="O10" s="78"/>
    </row>
    <row r="11" spans="1:15" ht="15" x14ac:dyDescent="0.55000000000000004">
      <c r="A11" s="9" t="s">
        <v>27</v>
      </c>
      <c r="B11" s="19">
        <v>-698.404</v>
      </c>
      <c r="C11" s="16">
        <v>-734.51</v>
      </c>
      <c r="D11" s="16">
        <v>-693.92</v>
      </c>
      <c r="E11" s="16">
        <v>-736.31700000000001</v>
      </c>
      <c r="F11" s="16">
        <v>-693.73800000000006</v>
      </c>
      <c r="G11" s="16">
        <v>-603.32000000000005</v>
      </c>
      <c r="I11" s="78"/>
      <c r="J11" s="78"/>
      <c r="K11" s="78"/>
      <c r="L11" s="78"/>
      <c r="M11" s="78"/>
      <c r="N11" s="78"/>
      <c r="O11" s="78"/>
    </row>
    <row r="12" spans="1:15" ht="15" x14ac:dyDescent="0.55000000000000004">
      <c r="A12" s="9" t="s">
        <v>10</v>
      </c>
      <c r="B12" s="19">
        <v>580.79240000000004</v>
      </c>
      <c r="C12" s="16">
        <v>697.90660000000003</v>
      </c>
      <c r="D12" s="16">
        <v>693.82422782556671</v>
      </c>
      <c r="E12" s="16">
        <v>566.01439819556663</v>
      </c>
      <c r="F12" s="16">
        <v>533.54427433556668</v>
      </c>
      <c r="G12" s="16">
        <v>484.73127433556658</v>
      </c>
      <c r="I12" s="78"/>
      <c r="J12" s="78"/>
      <c r="K12" s="78"/>
      <c r="L12" s="78"/>
      <c r="M12" s="78"/>
      <c r="N12" s="78"/>
      <c r="O12" s="78"/>
    </row>
    <row r="13" spans="1:15" ht="15" x14ac:dyDescent="0.55000000000000004">
      <c r="A13" s="9" t="s">
        <v>28</v>
      </c>
      <c r="B13" s="10">
        <v>0.26049291573787109</v>
      </c>
      <c r="C13" s="11">
        <v>0.28304832743908376</v>
      </c>
      <c r="D13" s="11">
        <v>0.28856811405635602</v>
      </c>
      <c r="E13" s="11">
        <v>0.23854191306403785</v>
      </c>
      <c r="F13" s="11">
        <v>0.2306753641582136</v>
      </c>
      <c r="G13" s="11">
        <v>0.24872350746561947</v>
      </c>
      <c r="I13" s="78"/>
      <c r="J13" s="78"/>
      <c r="K13" s="78"/>
      <c r="L13" s="78"/>
      <c r="M13" s="78"/>
    </row>
    <row r="14" spans="1:15" x14ac:dyDescent="0.45">
      <c r="B14" s="56"/>
      <c r="C14" s="56"/>
      <c r="D14" s="56"/>
      <c r="E14" s="56"/>
      <c r="F14" s="56"/>
      <c r="G14" s="56"/>
      <c r="I14" s="78"/>
      <c r="J14" s="78"/>
      <c r="K14" s="78"/>
      <c r="L14" s="78"/>
    </row>
    <row r="15" spans="1:15" ht="18.399999999999999" x14ac:dyDescent="0.75">
      <c r="A15" s="49" t="s">
        <v>34</v>
      </c>
      <c r="B15" s="16"/>
      <c r="C15" s="16"/>
      <c r="D15" s="16"/>
      <c r="E15" s="17"/>
      <c r="F15" s="18"/>
      <c r="G15" s="18"/>
      <c r="I15" s="78"/>
      <c r="J15" s="78"/>
      <c r="K15" s="78"/>
      <c r="L15" s="78"/>
    </row>
    <row r="16" spans="1:15" ht="27.4" thickBot="1" x14ac:dyDescent="0.6">
      <c r="A16" s="3" t="s">
        <v>2</v>
      </c>
      <c r="B16" s="4" t="s">
        <v>150</v>
      </c>
      <c r="C16" s="5" t="s">
        <v>145</v>
      </c>
      <c r="D16" s="5" t="s">
        <v>3</v>
      </c>
      <c r="E16" s="5" t="s">
        <v>4</v>
      </c>
      <c r="F16" s="5" t="s">
        <v>5</v>
      </c>
      <c r="G16" s="5" t="s">
        <v>6</v>
      </c>
      <c r="I16" s="78"/>
      <c r="J16" s="78"/>
      <c r="K16" s="78"/>
      <c r="L16" s="78"/>
    </row>
    <row r="17" spans="1:15" ht="15" x14ac:dyDescent="0.55000000000000004">
      <c r="A17" s="9" t="s">
        <v>7</v>
      </c>
      <c r="B17" s="19">
        <v>735.83900000000006</v>
      </c>
      <c r="C17" s="16">
        <v>693.45100000000002</v>
      </c>
      <c r="D17" s="16">
        <v>718.73699999999997</v>
      </c>
      <c r="E17" s="20">
        <v>614.53599999999994</v>
      </c>
      <c r="F17" s="16">
        <v>598.13199999999995</v>
      </c>
      <c r="G17" s="16">
        <v>608.34</v>
      </c>
      <c r="I17" s="78"/>
      <c r="J17" s="78"/>
      <c r="K17" s="78"/>
      <c r="L17" s="78"/>
      <c r="M17" s="78"/>
    </row>
    <row r="18" spans="1:15" ht="15" x14ac:dyDescent="0.55000000000000004">
      <c r="A18" s="9" t="s">
        <v>17</v>
      </c>
      <c r="B18" s="10">
        <v>0.230228444557389</v>
      </c>
      <c r="C18" s="11">
        <v>0.13990695992372681</v>
      </c>
      <c r="D18" s="11">
        <v>7.0507882698154001E-2</v>
      </c>
      <c r="E18" s="76">
        <v>0.11393561484918791</v>
      </c>
      <c r="F18" s="76">
        <v>6.5664664086830804E-2</v>
      </c>
      <c r="G18" s="76">
        <v>5.8503576542889846E-2</v>
      </c>
      <c r="I18" s="78"/>
      <c r="J18" s="78"/>
      <c r="K18" s="78"/>
      <c r="L18" s="78"/>
      <c r="M18" s="78"/>
    </row>
    <row r="19" spans="1:15" ht="15" x14ac:dyDescent="0.55000000000000004">
      <c r="A19" s="9" t="s">
        <v>147</v>
      </c>
      <c r="B19" s="10">
        <v>0.29220241109656869</v>
      </c>
      <c r="C19" s="11">
        <v>0.29324358670380712</v>
      </c>
      <c r="D19" s="11">
        <v>0.22719156040552635</v>
      </c>
      <c r="E19" s="76">
        <v>0.21010266708148317</v>
      </c>
      <c r="F19" s="76">
        <v>0.16038952614266844</v>
      </c>
      <c r="G19" s="76">
        <v>6.8139456495003081E-2</v>
      </c>
      <c r="I19" s="78"/>
      <c r="J19" s="78"/>
      <c r="K19" s="78"/>
      <c r="L19" s="78"/>
      <c r="M19" s="78"/>
    </row>
    <row r="20" spans="1:15" ht="15" x14ac:dyDescent="0.55000000000000004">
      <c r="A20" s="9" t="s">
        <v>148</v>
      </c>
      <c r="B20" s="10">
        <v>0.29220241109656869</v>
      </c>
      <c r="C20" s="11">
        <v>0.29324358670380712</v>
      </c>
      <c r="D20" s="11"/>
      <c r="E20" s="76"/>
      <c r="F20" s="76"/>
      <c r="G20" s="76"/>
      <c r="I20" s="78"/>
      <c r="J20" s="78"/>
      <c r="K20" s="78"/>
      <c r="L20" s="78"/>
      <c r="M20" s="78"/>
    </row>
    <row r="21" spans="1:15" ht="15" x14ac:dyDescent="0.55000000000000004">
      <c r="A21" s="9" t="s">
        <v>32</v>
      </c>
      <c r="B21" s="119">
        <v>4.4917999999999996</v>
      </c>
      <c r="C21" s="118">
        <v>4.8116906555555596</v>
      </c>
      <c r="D21" s="118">
        <v>4.7944222934782612</v>
      </c>
      <c r="E21" s="42">
        <v>4.5896804456521743</v>
      </c>
      <c r="F21" s="42">
        <v>4.6638983736263739</v>
      </c>
      <c r="G21" s="42">
        <v>4.1914562444444448</v>
      </c>
      <c r="I21" s="78"/>
      <c r="J21" s="78"/>
      <c r="K21" s="78"/>
      <c r="L21" s="78"/>
      <c r="M21" s="78"/>
      <c r="N21" s="78"/>
      <c r="O21" s="78"/>
    </row>
    <row r="22" spans="1:15" ht="15" x14ac:dyDescent="0.55000000000000004">
      <c r="A22" s="9" t="s">
        <v>33</v>
      </c>
      <c r="B22" s="119">
        <v>1.8002010011894696</v>
      </c>
      <c r="C22" s="118">
        <v>1.6013110916807241</v>
      </c>
      <c r="D22" s="118">
        <v>1.6294557347581453</v>
      </c>
      <c r="E22" s="42">
        <v>1.4553821795507635</v>
      </c>
      <c r="F22" s="42">
        <v>1.4093101080520405</v>
      </c>
      <c r="G22" s="42">
        <v>1.6126455673472615</v>
      </c>
      <c r="I22" s="78"/>
      <c r="J22" s="78"/>
      <c r="K22" s="78"/>
      <c r="L22" s="78"/>
      <c r="M22" s="78"/>
      <c r="N22" s="78"/>
      <c r="O22" s="78"/>
    </row>
    <row r="23" spans="1:15" ht="15" x14ac:dyDescent="0.55000000000000004">
      <c r="A23" s="9" t="s">
        <v>27</v>
      </c>
      <c r="B23" s="19">
        <v>-464.75200000000001</v>
      </c>
      <c r="C23" s="16">
        <v>-464.18799999999999</v>
      </c>
      <c r="D23" s="16">
        <v>-497.66899999999998</v>
      </c>
      <c r="E23" s="16">
        <v>-375.464</v>
      </c>
      <c r="F23" s="16">
        <v>-359.80500000000001</v>
      </c>
      <c r="G23" s="16">
        <v>-355.90800000000002</v>
      </c>
      <c r="I23" s="78"/>
      <c r="J23" s="78"/>
      <c r="K23" s="78"/>
      <c r="L23" s="78"/>
      <c r="M23" s="78"/>
      <c r="N23" s="78"/>
      <c r="O23" s="78"/>
    </row>
    <row r="24" spans="1:15" ht="15" x14ac:dyDescent="0.55000000000000004">
      <c r="A24" s="9" t="s">
        <v>10</v>
      </c>
      <c r="B24" s="19">
        <v>176.62</v>
      </c>
      <c r="C24" s="16">
        <v>166.03200000000001</v>
      </c>
      <c r="D24" s="16">
        <v>115.92400000000001</v>
      </c>
      <c r="E24" s="16">
        <v>143.464</v>
      </c>
      <c r="F24" s="16">
        <v>150.95400000000001</v>
      </c>
      <c r="G24" s="16">
        <v>165.93199999999999</v>
      </c>
      <c r="I24" s="78"/>
      <c r="J24" s="78"/>
      <c r="K24" s="78"/>
      <c r="L24" s="78"/>
      <c r="M24" s="78"/>
      <c r="N24" s="78"/>
      <c r="O24" s="78"/>
    </row>
    <row r="25" spans="1:15" ht="15" x14ac:dyDescent="0.55000000000000004">
      <c r="A25" s="9" t="s">
        <v>28</v>
      </c>
      <c r="B25" s="10">
        <v>0.24002533162825018</v>
      </c>
      <c r="C25" s="11">
        <v>0.23942859697368668</v>
      </c>
      <c r="D25" s="11">
        <v>0.16128848243516059</v>
      </c>
      <c r="E25" s="11">
        <v>0.23345092883085777</v>
      </c>
      <c r="F25" s="11">
        <v>0.2523757297720236</v>
      </c>
      <c r="G25" s="11">
        <v>0.27276194233487849</v>
      </c>
      <c r="I25" s="78"/>
      <c r="J25" s="78"/>
      <c r="K25" s="78"/>
      <c r="L25" s="78"/>
      <c r="M25" s="78"/>
    </row>
    <row r="26" spans="1:15" x14ac:dyDescent="0.45">
      <c r="B26" s="56"/>
      <c r="C26" s="56"/>
      <c r="D26" s="56"/>
      <c r="I26" s="78"/>
      <c r="J26" s="78"/>
      <c r="K26" s="78"/>
      <c r="L26" s="78"/>
    </row>
    <row r="27" spans="1:15" ht="18.399999999999999" x14ac:dyDescent="0.75">
      <c r="A27" s="49" t="s">
        <v>18</v>
      </c>
      <c r="B27" s="16"/>
      <c r="C27" s="16"/>
      <c r="D27" s="16"/>
      <c r="E27" s="17"/>
      <c r="F27" s="18"/>
      <c r="G27" s="18"/>
      <c r="I27" s="78"/>
      <c r="J27" s="78"/>
      <c r="K27" s="78"/>
      <c r="L27" s="78"/>
    </row>
    <row r="28" spans="1:15" ht="18.399999999999999" x14ac:dyDescent="0.75">
      <c r="A28" s="49" t="s">
        <v>31</v>
      </c>
      <c r="B28" s="16"/>
      <c r="C28" s="16"/>
      <c r="D28" s="16"/>
      <c r="E28" s="17"/>
      <c r="F28" s="18"/>
      <c r="G28" s="18"/>
      <c r="I28" s="78"/>
      <c r="J28" s="78"/>
      <c r="K28" s="78"/>
      <c r="L28" s="78"/>
    </row>
    <row r="29" spans="1:15" ht="27.4" thickBot="1" x14ac:dyDescent="0.6">
      <c r="A29" s="3" t="s">
        <v>2</v>
      </c>
      <c r="B29" s="4" t="str">
        <f>+B16</f>
        <v>Q2
2026</v>
      </c>
      <c r="C29" s="5" t="s">
        <v>145</v>
      </c>
      <c r="D29" s="5" t="s">
        <v>3</v>
      </c>
      <c r="E29" s="5" t="s">
        <v>4</v>
      </c>
      <c r="F29" s="5" t="s">
        <v>5</v>
      </c>
      <c r="G29" s="5" t="s">
        <v>6</v>
      </c>
      <c r="H29" s="5" t="s">
        <v>29</v>
      </c>
      <c r="I29" s="78"/>
      <c r="J29" s="78"/>
      <c r="K29" s="78"/>
      <c r="L29" s="78"/>
    </row>
    <row r="30" spans="1:15" ht="15" x14ac:dyDescent="0.55000000000000004">
      <c r="A30" s="9" t="s">
        <v>7</v>
      </c>
      <c r="B30" s="19">
        <v>4695.2700000000004</v>
      </c>
      <c r="C30" s="16">
        <v>2465.6799999999998</v>
      </c>
      <c r="D30" s="16">
        <v>9039.02</v>
      </c>
      <c r="E30" s="20">
        <v>6634.6509999999998</v>
      </c>
      <c r="F30" s="16">
        <v>4261.8419999999996</v>
      </c>
      <c r="G30" s="16">
        <v>1948.876</v>
      </c>
      <c r="H30" s="16">
        <v>3656.116</v>
      </c>
      <c r="I30" s="78"/>
      <c r="J30" s="78"/>
      <c r="K30" s="78"/>
      <c r="L30" s="78"/>
      <c r="M30" s="78"/>
      <c r="N30" s="78"/>
    </row>
    <row r="31" spans="1:15" ht="15" x14ac:dyDescent="0.55000000000000004">
      <c r="A31" s="9" t="s">
        <v>17</v>
      </c>
      <c r="B31" s="10">
        <v>0.10170394819015405</v>
      </c>
      <c r="C31" s="11">
        <v>0.26518054509368461</v>
      </c>
      <c r="D31" s="11">
        <v>1.4723012070732988</v>
      </c>
      <c r="E31" s="76">
        <v>1.5185392842568777</v>
      </c>
      <c r="F31" s="76">
        <v>1.4381163451384031</v>
      </c>
      <c r="G31" s="76">
        <v>1.2353930309568293</v>
      </c>
      <c r="H31" s="76">
        <v>5.1500008052807855E-2</v>
      </c>
      <c r="I31" s="78"/>
      <c r="J31" s="78"/>
      <c r="K31" s="78"/>
      <c r="L31" s="78"/>
      <c r="M31" s="78"/>
      <c r="N31" s="78"/>
    </row>
    <row r="32" spans="1:15" ht="15" x14ac:dyDescent="0.55000000000000004">
      <c r="A32" s="9" t="s">
        <v>147</v>
      </c>
      <c r="B32" s="10">
        <v>3.4236616414470955E-2</v>
      </c>
      <c r="C32" s="11">
        <v>6.8260077267301905E-2</v>
      </c>
      <c r="D32" s="11">
        <v>4.5994864061674703E-2</v>
      </c>
      <c r="E32" s="76">
        <v>7.0455512905246903E-2</v>
      </c>
      <c r="F32" s="76">
        <v>5.2363959520314703E-2</v>
      </c>
      <c r="G32" s="76">
        <v>5.3281697331200702E-2</v>
      </c>
      <c r="H32" s="76">
        <v>-1.7131219707511525E-2</v>
      </c>
      <c r="I32" s="78"/>
      <c r="J32" s="78"/>
      <c r="K32" s="78"/>
      <c r="L32" s="78"/>
      <c r="M32" s="78"/>
      <c r="N32" s="78"/>
    </row>
    <row r="33" spans="1:17" ht="15" x14ac:dyDescent="0.55000000000000004">
      <c r="A33" s="9" t="s">
        <v>148</v>
      </c>
      <c r="B33" s="10">
        <v>5.2683469450442708E-2</v>
      </c>
      <c r="C33" s="11">
        <v>9.67551929859954E-2</v>
      </c>
      <c r="D33" s="11"/>
      <c r="E33" s="76"/>
      <c r="F33" s="76"/>
      <c r="G33" s="76"/>
      <c r="H33" s="113"/>
      <c r="I33" s="78"/>
      <c r="J33" s="78"/>
      <c r="K33" s="78"/>
      <c r="L33" s="78"/>
      <c r="M33" s="78"/>
      <c r="N33" s="78"/>
    </row>
    <row r="34" spans="1:17" ht="15" x14ac:dyDescent="0.55000000000000004">
      <c r="A34" s="9" t="s">
        <v>32</v>
      </c>
      <c r="B34" s="119">
        <v>4.0681499999999993</v>
      </c>
      <c r="C34" s="118">
        <v>4.1493999999999991</v>
      </c>
      <c r="D34" s="118">
        <v>4.0409500000000005</v>
      </c>
      <c r="E34" s="42">
        <v>4.0826333333333338</v>
      </c>
      <c r="F34" s="42">
        <v>4.1340500000000002</v>
      </c>
      <c r="G34" s="42">
        <v>4.2192999999999996</v>
      </c>
      <c r="H34" s="42">
        <v>2.78335</v>
      </c>
      <c r="I34" s="78"/>
      <c r="J34" s="78"/>
      <c r="K34" s="78"/>
      <c r="L34" s="78"/>
      <c r="M34" s="78"/>
      <c r="N34" s="78"/>
      <c r="O34" s="78"/>
      <c r="P34" s="78"/>
      <c r="Q34" s="78"/>
    </row>
    <row r="35" spans="1:17" ht="15" x14ac:dyDescent="0.55000000000000004">
      <c r="A35" s="9" t="s">
        <v>33</v>
      </c>
      <c r="B35" s="119">
        <v>6.3739653906018034</v>
      </c>
      <c r="C35" s="118">
        <v>6.6025100242320702</v>
      </c>
      <c r="D35" s="118">
        <v>6.1410988526265715</v>
      </c>
      <c r="E35" s="77">
        <v>5.9634882007395191</v>
      </c>
      <c r="F35" s="77">
        <v>5.7049435712845327</v>
      </c>
      <c r="G35" s="77">
        <v>5.1321730566155006</v>
      </c>
      <c r="H35" s="77">
        <v>3.6550901223641357</v>
      </c>
      <c r="I35" s="78"/>
      <c r="J35" s="78"/>
      <c r="K35" s="78"/>
      <c r="L35" s="78"/>
      <c r="M35" s="78"/>
      <c r="N35" s="78"/>
      <c r="O35" s="78"/>
      <c r="P35" s="78"/>
      <c r="Q35" s="78"/>
    </row>
    <row r="36" spans="1:17" ht="15" x14ac:dyDescent="0.55000000000000004">
      <c r="A36" s="9" t="s">
        <v>27</v>
      </c>
      <c r="B36" s="19">
        <v>-1432.914</v>
      </c>
      <c r="C36" s="16">
        <v>-734.51</v>
      </c>
      <c r="D36" s="16">
        <v>-2727.2950000000001</v>
      </c>
      <c r="E36" s="16">
        <v>-2033.375</v>
      </c>
      <c r="F36" s="16">
        <v>-1297.058</v>
      </c>
      <c r="G36" s="16">
        <v>-603.32000000000005</v>
      </c>
      <c r="H36" s="16">
        <v>-1065.8109999999999</v>
      </c>
      <c r="I36" s="78"/>
      <c r="J36" s="78"/>
      <c r="K36" s="78"/>
      <c r="L36" s="78"/>
      <c r="M36" s="78"/>
      <c r="N36" s="78"/>
      <c r="O36" s="78"/>
      <c r="P36" s="78"/>
      <c r="Q36" s="78"/>
    </row>
    <row r="37" spans="1:17" ht="15" x14ac:dyDescent="0.55000000000000004">
      <c r="A37" s="9" t="s">
        <v>10</v>
      </c>
      <c r="B37" s="19">
        <v>1278.6990000000001</v>
      </c>
      <c r="C37" s="16">
        <v>697.90660000000003</v>
      </c>
      <c r="D37" s="16">
        <v>2278.1141746922667</v>
      </c>
      <c r="E37" s="16">
        <v>1584.2899468666997</v>
      </c>
      <c r="F37" s="16">
        <v>1018.2755486711333</v>
      </c>
      <c r="G37" s="16">
        <v>484.73127433556658</v>
      </c>
      <c r="H37" s="16">
        <v>974.53800000000001</v>
      </c>
      <c r="I37" s="78"/>
      <c r="J37" s="78"/>
      <c r="K37" s="78"/>
      <c r="L37" s="78"/>
      <c r="M37" s="78"/>
      <c r="N37" s="78"/>
      <c r="O37" s="78"/>
      <c r="P37" s="78"/>
      <c r="Q37" s="78"/>
    </row>
    <row r="38" spans="1:17" ht="15" x14ac:dyDescent="0.55000000000000004">
      <c r="A38" s="9" t="s">
        <v>28</v>
      </c>
      <c r="B38" s="10">
        <v>0.27233769304001687</v>
      </c>
      <c r="C38" s="11">
        <v>0.28304832743908376</v>
      </c>
      <c r="D38" s="11">
        <v>0.25203110234209752</v>
      </c>
      <c r="E38" s="11">
        <v>0.23879024636965829</v>
      </c>
      <c r="F38" s="11">
        <v>0.23892850759627723</v>
      </c>
      <c r="G38" s="11">
        <v>0.24872350746561947</v>
      </c>
      <c r="H38" s="11">
        <v>0.26655007663870622</v>
      </c>
      <c r="I38" s="78"/>
      <c r="J38" s="78"/>
      <c r="K38" s="78"/>
      <c r="L38" s="78"/>
      <c r="M38" s="78"/>
      <c r="N38" s="78"/>
      <c r="O38" s="78"/>
      <c r="P38" s="78"/>
      <c r="Q38" s="78"/>
    </row>
    <row r="39" spans="1:17" x14ac:dyDescent="0.45">
      <c r="B39" s="56"/>
      <c r="C39" s="56"/>
      <c r="D39" s="56"/>
      <c r="I39" s="78"/>
      <c r="J39" s="78"/>
      <c r="K39" s="78"/>
      <c r="L39" s="78"/>
      <c r="M39" s="78"/>
      <c r="N39" s="78"/>
      <c r="O39" s="78"/>
      <c r="P39" s="78"/>
      <c r="Q39" s="78"/>
    </row>
    <row r="40" spans="1:17" ht="18.399999999999999" x14ac:dyDescent="0.75">
      <c r="A40" s="49" t="s">
        <v>34</v>
      </c>
      <c r="B40" s="16"/>
      <c r="C40" s="16"/>
      <c r="D40" s="16"/>
      <c r="E40" s="17"/>
      <c r="F40" s="18"/>
      <c r="G40" s="18"/>
      <c r="I40" s="78"/>
      <c r="J40" s="78"/>
      <c r="K40" s="78"/>
      <c r="L40" s="78"/>
      <c r="M40" s="78"/>
      <c r="N40" s="78"/>
      <c r="O40" s="78"/>
      <c r="P40" s="78"/>
      <c r="Q40" s="78"/>
    </row>
    <row r="41" spans="1:17" ht="27.4" thickBot="1" x14ac:dyDescent="0.6">
      <c r="A41" s="3" t="s">
        <v>2</v>
      </c>
      <c r="B41" s="4" t="str">
        <f>+B29</f>
        <v>Q2
2026</v>
      </c>
      <c r="C41" s="5" t="s">
        <v>145</v>
      </c>
      <c r="D41" s="5" t="s">
        <v>3</v>
      </c>
      <c r="E41" s="5" t="s">
        <v>4</v>
      </c>
      <c r="F41" s="5" t="s">
        <v>5</v>
      </c>
      <c r="G41" s="5" t="s">
        <v>6</v>
      </c>
      <c r="H41" s="5" t="s">
        <v>29</v>
      </c>
      <c r="I41" s="78"/>
      <c r="J41" s="78"/>
      <c r="K41" s="78"/>
      <c r="L41" s="78"/>
      <c r="M41" s="78"/>
      <c r="N41" s="78"/>
      <c r="O41" s="78"/>
      <c r="P41" s="78"/>
      <c r="Q41" s="78"/>
    </row>
    <row r="42" spans="1:17" ht="15" x14ac:dyDescent="0.55000000000000004">
      <c r="A42" s="9" t="s">
        <v>7</v>
      </c>
      <c r="B42" s="19">
        <v>1429.29</v>
      </c>
      <c r="C42" s="16">
        <v>693.45100000000002</v>
      </c>
      <c r="D42" s="16">
        <v>2539.7449999999999</v>
      </c>
      <c r="E42" s="20">
        <v>1821.008</v>
      </c>
      <c r="F42" s="16">
        <v>1206.472</v>
      </c>
      <c r="G42" s="16">
        <v>608.34</v>
      </c>
      <c r="H42" s="16">
        <v>2359.0659999999998</v>
      </c>
      <c r="I42" s="78"/>
      <c r="J42" s="78"/>
      <c r="K42" s="78"/>
      <c r="L42" s="78"/>
      <c r="M42" s="78"/>
      <c r="N42" s="78"/>
      <c r="O42" s="78"/>
      <c r="P42" s="78"/>
      <c r="Q42" s="78"/>
    </row>
    <row r="43" spans="1:17" ht="15" x14ac:dyDescent="0.55000000000000004">
      <c r="A43" s="9" t="s">
        <v>17</v>
      </c>
      <c r="B43" s="10">
        <v>0.18468578258176338</v>
      </c>
      <c r="C43" s="11">
        <v>0.13990695992372681</v>
      </c>
      <c r="D43" s="11">
        <v>7.6586877555931743E-2</v>
      </c>
      <c r="E43" s="76">
        <v>7.9005233833805422E-2</v>
      </c>
      <c r="F43" s="76">
        <v>6.204175553898672E-2</v>
      </c>
      <c r="G43" s="76">
        <v>5.8503576542889846E-2</v>
      </c>
      <c r="H43" s="76">
        <v>2.8746284493839092E-3</v>
      </c>
      <c r="I43" s="78"/>
      <c r="J43" s="78"/>
      <c r="K43" s="78"/>
      <c r="L43" s="78"/>
      <c r="M43" s="78"/>
      <c r="N43" s="78"/>
      <c r="O43" s="78"/>
      <c r="P43" s="78"/>
      <c r="Q43" s="78"/>
    </row>
    <row r="44" spans="1:17" ht="15" x14ac:dyDescent="0.55000000000000004">
      <c r="A44" s="9" t="s">
        <v>147</v>
      </c>
      <c r="B44" s="10">
        <v>0.29272740361103011</v>
      </c>
      <c r="C44" s="11">
        <v>0.29324358670380712</v>
      </c>
      <c r="D44" s="11">
        <v>0.16855313008815842</v>
      </c>
      <c r="E44" s="76">
        <v>0.14522548803542157</v>
      </c>
      <c r="F44" s="76">
        <v>0.11371874271557236</v>
      </c>
      <c r="G44" s="76">
        <v>6.8139456495003081E-2</v>
      </c>
      <c r="H44" s="76">
        <v>1.5927202690060316E-3</v>
      </c>
      <c r="I44" s="78"/>
      <c r="J44" s="78"/>
      <c r="K44" s="78"/>
      <c r="L44" s="78"/>
      <c r="M44" s="78"/>
      <c r="N44" s="78"/>
      <c r="O44" s="78"/>
      <c r="P44" s="78"/>
      <c r="Q44" s="78"/>
    </row>
    <row r="45" spans="1:17" ht="15" x14ac:dyDescent="0.55000000000000004">
      <c r="A45" s="9" t="s">
        <v>148</v>
      </c>
      <c r="B45" s="10">
        <v>0.29272740361103011</v>
      </c>
      <c r="C45" s="11">
        <v>0.29324358670380712</v>
      </c>
      <c r="D45" s="11"/>
      <c r="E45" s="76"/>
      <c r="F45" s="76"/>
      <c r="G45" s="76"/>
      <c r="H45" s="76"/>
      <c r="I45" s="78"/>
      <c r="J45" s="78"/>
      <c r="K45" s="78"/>
      <c r="L45" s="78"/>
      <c r="M45" s="78"/>
      <c r="N45" s="78"/>
      <c r="O45" s="78"/>
      <c r="P45" s="78"/>
      <c r="Q45" s="78"/>
    </row>
    <row r="46" spans="1:17" ht="15" x14ac:dyDescent="0.55000000000000004">
      <c r="A46" s="9" t="s">
        <v>32</v>
      </c>
      <c r="B46" s="119">
        <v>4.65174532777778</v>
      </c>
      <c r="C46" s="118">
        <v>4.8116906555555596</v>
      </c>
      <c r="D46" s="118">
        <v>4.5598643393003133</v>
      </c>
      <c r="E46" s="118">
        <v>4.4816783545743313</v>
      </c>
      <c r="F46" s="42">
        <v>4.4276773090354098</v>
      </c>
      <c r="G46" s="42">
        <v>4.1914562444444448</v>
      </c>
      <c r="H46" s="42">
        <v>4.1914562444444448</v>
      </c>
      <c r="I46" s="78"/>
      <c r="J46" s="78"/>
      <c r="K46" s="78"/>
      <c r="L46" s="78"/>
      <c r="M46" s="78"/>
      <c r="N46" s="78"/>
      <c r="O46" s="78"/>
      <c r="P46" s="78"/>
      <c r="Q46" s="78"/>
    </row>
    <row r="47" spans="1:17" ht="15" x14ac:dyDescent="0.55000000000000004">
      <c r="A47" s="9" t="s">
        <v>33</v>
      </c>
      <c r="B47" s="119">
        <v>1.7007560464350968</v>
      </c>
      <c r="C47" s="118">
        <v>1.6013110916807241</v>
      </c>
      <c r="D47" s="118">
        <v>1.5266983974270527</v>
      </c>
      <c r="E47" s="42">
        <v>1.4924459516500219</v>
      </c>
      <c r="F47" s="42">
        <v>1.510977837699651</v>
      </c>
      <c r="G47" s="42">
        <v>1.6126455673472615</v>
      </c>
      <c r="H47" s="42">
        <v>1.9077110985607475</v>
      </c>
      <c r="I47" s="78"/>
      <c r="J47" s="78"/>
      <c r="K47" s="78"/>
      <c r="L47" s="78"/>
      <c r="M47" s="78"/>
      <c r="N47" s="78"/>
      <c r="O47" s="78"/>
      <c r="P47" s="78"/>
      <c r="Q47" s="78"/>
    </row>
    <row r="48" spans="1:17" ht="15" x14ac:dyDescent="0.55000000000000004">
      <c r="A48" s="9" t="s">
        <v>27</v>
      </c>
      <c r="B48" s="19">
        <v>-928.94</v>
      </c>
      <c r="C48" s="16">
        <v>-464.18799999999999</v>
      </c>
      <c r="D48" s="16">
        <v>-1588.846</v>
      </c>
      <c r="E48" s="16">
        <v>-1091.1769999999999</v>
      </c>
      <c r="F48" s="16">
        <v>-715.71299999999997</v>
      </c>
      <c r="G48" s="16">
        <v>-355.90800000000002</v>
      </c>
      <c r="H48" s="16">
        <v>-1156.1790000000001</v>
      </c>
      <c r="I48" s="78"/>
      <c r="J48" s="78"/>
      <c r="K48" s="78"/>
      <c r="L48" s="78"/>
      <c r="M48" s="78"/>
      <c r="N48" s="78"/>
      <c r="O48" s="78"/>
      <c r="P48" s="78"/>
      <c r="Q48" s="78"/>
    </row>
    <row r="49" spans="1:17" ht="15" x14ac:dyDescent="0.55000000000000004">
      <c r="A49" s="9" t="s">
        <v>10</v>
      </c>
      <c r="B49" s="19">
        <v>342.65199999999999</v>
      </c>
      <c r="C49" s="16">
        <v>166.03200000000001</v>
      </c>
      <c r="D49" s="16">
        <v>576.274</v>
      </c>
      <c r="E49" s="16">
        <v>460.35</v>
      </c>
      <c r="F49" s="16">
        <v>316.88600000000002</v>
      </c>
      <c r="G49" s="16">
        <v>165.93199999999999</v>
      </c>
      <c r="H49" s="16">
        <v>870.25900000000001</v>
      </c>
      <c r="I49" s="78"/>
      <c r="J49" s="78"/>
      <c r="K49" s="78"/>
      <c r="L49" s="78"/>
      <c r="M49" s="78"/>
      <c r="N49" s="78"/>
      <c r="O49" s="78"/>
      <c r="P49" s="78"/>
      <c r="Q49" s="78"/>
    </row>
    <row r="50" spans="1:17" ht="15" x14ac:dyDescent="0.55000000000000004">
      <c r="A50" s="9" t="s">
        <v>28</v>
      </c>
      <c r="B50" s="10">
        <v>0.23973581288611828</v>
      </c>
      <c r="C50" s="11">
        <v>0.23942859697368668</v>
      </c>
      <c r="D50" s="11">
        <v>0.22690230712138423</v>
      </c>
      <c r="E50" s="11">
        <v>0.25279954838199503</v>
      </c>
      <c r="F50" s="11">
        <v>0.26265508026709283</v>
      </c>
      <c r="G50" s="11">
        <v>0.27276194233487849</v>
      </c>
      <c r="H50" s="11">
        <v>0.36889981034867192</v>
      </c>
      <c r="I50" s="78"/>
      <c r="J50" s="78"/>
      <c r="K50" s="78"/>
      <c r="L50" s="78"/>
      <c r="M50" s="78"/>
      <c r="N50" s="78"/>
      <c r="O50" s="78"/>
      <c r="P50" s="78"/>
      <c r="Q50" s="78"/>
    </row>
    <row r="51" spans="1:17" x14ac:dyDescent="0.45">
      <c r="B51" s="56"/>
      <c r="C51" s="56"/>
      <c r="D51" s="5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F4A36-8282-4A10-AAFE-D32488C2A5AA}">
  <dimension ref="A1:V44"/>
  <sheetViews>
    <sheetView topLeftCell="A23" zoomScale="115" zoomScaleNormal="115" workbookViewId="0">
      <selection activeCell="J36" sqref="J36"/>
    </sheetView>
  </sheetViews>
  <sheetFormatPr defaultColWidth="8.796875" defaultRowHeight="14.25" x14ac:dyDescent="0.45"/>
  <cols>
    <col min="1" max="1" width="33.796875" style="15" bestFit="1" customWidth="1"/>
    <col min="2" max="7" width="15.46484375" style="15" customWidth="1"/>
    <col min="8" max="8" width="21.46484375" style="15" customWidth="1"/>
    <col min="9" max="14" width="8.796875" style="15"/>
    <col min="15" max="15" width="11.46484375" style="15" customWidth="1"/>
    <col min="16" max="16" width="11" style="15" customWidth="1"/>
    <col min="17" max="19" width="9.46484375" style="15" bestFit="1" customWidth="1"/>
    <col min="20" max="16384" width="8.796875" style="15"/>
  </cols>
  <sheetData>
    <row r="1" spans="1:22" ht="23.65" x14ac:dyDescent="0.95">
      <c r="A1" s="1" t="s">
        <v>35</v>
      </c>
      <c r="B1" s="2"/>
      <c r="C1" s="2"/>
      <c r="D1" s="2"/>
      <c r="E1" s="2"/>
      <c r="F1" s="2"/>
      <c r="G1" s="2"/>
      <c r="H1" s="2"/>
    </row>
    <row r="2" spans="1:22" ht="18.399999999999999" x14ac:dyDescent="0.75">
      <c r="A2" s="49" t="s">
        <v>1</v>
      </c>
      <c r="B2" s="2"/>
      <c r="C2" s="2"/>
      <c r="D2" s="2"/>
      <c r="E2" s="2"/>
      <c r="F2" s="2"/>
      <c r="G2" s="2"/>
      <c r="H2" s="2"/>
    </row>
    <row r="3" spans="1:22" ht="27.4" thickBot="1" x14ac:dyDescent="0.6">
      <c r="A3" s="3"/>
      <c r="B3" s="4" t="s">
        <v>151</v>
      </c>
      <c r="C3" s="5" t="s">
        <v>146</v>
      </c>
      <c r="D3" s="5" t="s">
        <v>36</v>
      </c>
      <c r="E3" s="5" t="s">
        <v>37</v>
      </c>
      <c r="F3" s="5" t="s">
        <v>38</v>
      </c>
      <c r="G3" s="5" t="s">
        <v>39</v>
      </c>
    </row>
    <row r="4" spans="1:22" ht="15" x14ac:dyDescent="0.55000000000000004">
      <c r="A4" s="6" t="s">
        <v>40</v>
      </c>
      <c r="B4" s="7"/>
      <c r="C4" s="8"/>
      <c r="D4" s="8"/>
      <c r="E4" s="8"/>
      <c r="F4" s="8"/>
      <c r="G4" s="8"/>
    </row>
    <row r="5" spans="1:22" ht="15" x14ac:dyDescent="0.55000000000000004">
      <c r="A5" s="9" t="s">
        <v>32</v>
      </c>
      <c r="B5" s="41">
        <v>8.4786999999999999</v>
      </c>
      <c r="C5" s="42">
        <v>8.9610906555555587</v>
      </c>
      <c r="D5" s="42">
        <v>8.71032229347826</v>
      </c>
      <c r="E5" s="42">
        <v>8.5694804456521751</v>
      </c>
      <c r="F5" s="42">
        <v>8.7126983736263739</v>
      </c>
      <c r="G5" s="42">
        <v>9.0373000000000001</v>
      </c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</row>
    <row r="6" spans="1:22" ht="15" x14ac:dyDescent="0.55000000000000004">
      <c r="A6" s="9" t="s">
        <v>33</v>
      </c>
      <c r="B6" s="41">
        <v>3.8434336482140741</v>
      </c>
      <c r="C6" s="42">
        <v>3.9170978243886521</v>
      </c>
      <c r="D6" s="42">
        <v>3.8973006289964203</v>
      </c>
      <c r="E6" s="42">
        <v>3.7891610244378864</v>
      </c>
      <c r="F6" s="42">
        <v>3.671662502276329</v>
      </c>
      <c r="G6" s="42">
        <v>3.3782349987706621</v>
      </c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</row>
    <row r="7" spans="1:22" ht="15" x14ac:dyDescent="0.55000000000000004">
      <c r="A7" s="9" t="s">
        <v>41</v>
      </c>
      <c r="B7" s="10"/>
      <c r="C7" s="11"/>
      <c r="D7" s="11"/>
      <c r="E7" s="11"/>
      <c r="F7" s="11"/>
      <c r="G7" s="11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</row>
    <row r="8" spans="1:22" ht="15" x14ac:dyDescent="0.55000000000000004">
      <c r="A8" s="12" t="s">
        <v>42</v>
      </c>
      <c r="B8" s="10">
        <v>0.56567790604918222</v>
      </c>
      <c r="C8" s="11">
        <v>0.55943817557408948</v>
      </c>
      <c r="D8" s="11">
        <v>0.63663380666844704</v>
      </c>
      <c r="E8" s="11">
        <v>0.68754470937275836</v>
      </c>
      <c r="F8" s="11">
        <v>0.7046169140624865</v>
      </c>
      <c r="G8" s="11">
        <v>0.69419404388175365</v>
      </c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</row>
    <row r="9" spans="1:22" ht="15" x14ac:dyDescent="0.55000000000000004">
      <c r="A9" s="12" t="s">
        <v>43</v>
      </c>
      <c r="B9" s="10">
        <v>0.38445079277666866</v>
      </c>
      <c r="C9" s="11">
        <v>0.38622691376390705</v>
      </c>
      <c r="D9" s="11">
        <v>0.32359509258245256</v>
      </c>
      <c r="E9" s="11">
        <v>0.26412883128151421</v>
      </c>
      <c r="F9" s="11">
        <v>0.24430507544166943</v>
      </c>
      <c r="G9" s="11">
        <v>0.24040722092133854</v>
      </c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</row>
    <row r="10" spans="1:22" ht="15" x14ac:dyDescent="0.55000000000000004">
      <c r="A10" s="12" t="s">
        <v>44</v>
      </c>
      <c r="B10" s="10">
        <v>4.9871301174149014E-2</v>
      </c>
      <c r="C10" s="11">
        <v>5.4334910662003251E-2</v>
      </c>
      <c r="D10" s="11">
        <v>3.9771100749100369E-2</v>
      </c>
      <c r="E10" s="11">
        <v>4.8326459345727615E-2</v>
      </c>
      <c r="F10" s="11">
        <v>5.1078010495843956E-2</v>
      </c>
      <c r="G10" s="11">
        <v>6.539873519690792E-2</v>
      </c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</row>
    <row r="11" spans="1:22" ht="15" x14ac:dyDescent="0.55000000000000004">
      <c r="A11" s="9" t="s">
        <v>45</v>
      </c>
      <c r="B11" s="10"/>
      <c r="C11" s="11"/>
      <c r="D11" s="11"/>
      <c r="E11" s="11"/>
      <c r="F11" s="11"/>
      <c r="G11" s="11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</row>
    <row r="12" spans="1:22" ht="15" x14ac:dyDescent="0.55000000000000004">
      <c r="A12" s="12" t="s">
        <v>46</v>
      </c>
      <c r="B12" s="10">
        <v>0.73751965989105528</v>
      </c>
      <c r="C12" s="11">
        <v>0.76694582772959086</v>
      </c>
      <c r="D12" s="11">
        <v>0.74449235526101754</v>
      </c>
      <c r="E12" s="11">
        <v>0.77940709304470279</v>
      </c>
      <c r="F12" s="11">
        <v>0.78527007158855133</v>
      </c>
      <c r="G12" s="11">
        <v>0.75172530838127605</v>
      </c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</row>
    <row r="13" spans="1:22" ht="15" x14ac:dyDescent="0.55000000000000004">
      <c r="A13" s="12" t="s">
        <v>47</v>
      </c>
      <c r="B13" s="10">
        <v>0.23008677853134832</v>
      </c>
      <c r="C13" s="11">
        <v>0.20205251275026137</v>
      </c>
      <c r="D13" s="11">
        <v>0.21856896019509872</v>
      </c>
      <c r="E13" s="11">
        <v>0.19964975300843657</v>
      </c>
      <c r="F13" s="11">
        <v>0.19255870673427045</v>
      </c>
      <c r="G13" s="11">
        <v>0.20836266201161888</v>
      </c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</row>
    <row r="14" spans="1:22" ht="15" x14ac:dyDescent="0.55000000000000004">
      <c r="A14" s="12" t="s">
        <v>44</v>
      </c>
      <c r="B14" s="10">
        <v>3.2393561577596375E-2</v>
      </c>
      <c r="C14" s="11">
        <v>3.1001659520147672E-2</v>
      </c>
      <c r="D14" s="11">
        <v>3.6938684543883771E-2</v>
      </c>
      <c r="E14" s="11">
        <v>2.0943153946860575E-2</v>
      </c>
      <c r="F14" s="11">
        <v>2.2171221677178228E-2</v>
      </c>
      <c r="G14" s="11">
        <v>3.9912029607105208E-2</v>
      </c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</row>
    <row r="15" spans="1:22" ht="15" x14ac:dyDescent="0.55000000000000004">
      <c r="A15" s="9" t="s">
        <v>48</v>
      </c>
      <c r="B15" s="10"/>
      <c r="C15" s="11"/>
      <c r="D15" s="11"/>
      <c r="E15" s="11"/>
      <c r="F15" s="11"/>
      <c r="G15" s="11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</row>
    <row r="16" spans="1:22" ht="15" x14ac:dyDescent="0.55000000000000004">
      <c r="A16" s="12" t="s">
        <v>49</v>
      </c>
      <c r="B16" s="10">
        <v>0.32888069174533696</v>
      </c>
      <c r="C16" s="11">
        <v>0.33499874203684099</v>
      </c>
      <c r="D16" s="11">
        <v>0.3478590686980858</v>
      </c>
      <c r="E16" s="11">
        <v>0.35516410402153353</v>
      </c>
      <c r="F16" s="11">
        <v>0.34197009556146568</v>
      </c>
      <c r="G16" s="11">
        <v>0.35354664230756594</v>
      </c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</row>
    <row r="17" spans="1:19" ht="15" x14ac:dyDescent="0.55000000000000004">
      <c r="A17" s="12" t="s">
        <v>50</v>
      </c>
      <c r="B17" s="10">
        <v>0.57100404435905383</v>
      </c>
      <c r="C17" s="11">
        <v>0.56442473880712307</v>
      </c>
      <c r="D17" s="11">
        <v>0.55446534355447108</v>
      </c>
      <c r="E17" s="11">
        <v>0.54509542426162649</v>
      </c>
      <c r="F17" s="11">
        <v>0.55203630634907663</v>
      </c>
      <c r="G17" s="11">
        <v>0.5707975467799532</v>
      </c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</row>
    <row r="18" spans="1:19" ht="15" x14ac:dyDescent="0.55000000000000004">
      <c r="A18" s="12" t="s">
        <v>51</v>
      </c>
      <c r="B18" s="10">
        <v>8.3485680080603739E-2</v>
      </c>
      <c r="C18" s="11">
        <v>8.5537396186511488E-2</v>
      </c>
      <c r="D18" s="11">
        <v>8.1609637072758368E-2</v>
      </c>
      <c r="E18" s="11">
        <v>8.2522160997247393E-2</v>
      </c>
      <c r="F18" s="11">
        <v>8.9128294479640366E-2</v>
      </c>
      <c r="G18" s="11">
        <v>6.0984431969442671E-2</v>
      </c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</row>
    <row r="19" spans="1:19" ht="15" x14ac:dyDescent="0.55000000000000004">
      <c r="A19" s="12" t="s">
        <v>52</v>
      </c>
      <c r="B19" s="10">
        <v>1.6629583815005532E-2</v>
      </c>
      <c r="C19" s="11">
        <v>1.503912296952451E-2</v>
      </c>
      <c r="D19" s="11">
        <v>1.6065950674684824E-2</v>
      </c>
      <c r="E19" s="11">
        <v>1.7218310719592594E-2</v>
      </c>
      <c r="F19" s="11">
        <v>1.6865303609817296E-2</v>
      </c>
      <c r="G19" s="11">
        <v>1.4671378943038252E-2</v>
      </c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</row>
    <row r="20" spans="1:19" ht="15" x14ac:dyDescent="0.55000000000000004">
      <c r="A20" s="9" t="s">
        <v>53</v>
      </c>
      <c r="B20" s="10">
        <v>0.48394670633142395</v>
      </c>
      <c r="C20" s="11">
        <v>0.527697152895374</v>
      </c>
      <c r="D20" s="11">
        <v>0.5</v>
      </c>
      <c r="E20" s="11">
        <v>0.50723819253732749</v>
      </c>
      <c r="F20" s="11">
        <v>0.49808335803778742</v>
      </c>
      <c r="G20" s="11">
        <v>0.48533373857113066</v>
      </c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</row>
    <row r="21" spans="1:19" ht="6.5" customHeight="1" x14ac:dyDescent="0.55000000000000004">
      <c r="A21" s="9"/>
      <c r="B21" s="10"/>
      <c r="C21" s="11"/>
      <c r="D21" s="11"/>
      <c r="E21" s="11"/>
      <c r="F21" s="11"/>
      <c r="G21" s="11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</row>
    <row r="22" spans="1:19" ht="15" x14ac:dyDescent="0.55000000000000004">
      <c r="A22" s="14" t="s">
        <v>31</v>
      </c>
      <c r="B22" s="41"/>
      <c r="C22" s="42"/>
      <c r="D22" s="42"/>
      <c r="E22" s="42"/>
      <c r="F22" s="42"/>
      <c r="G22" s="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</row>
    <row r="23" spans="1:19" ht="15" x14ac:dyDescent="0.55000000000000004">
      <c r="A23" s="9" t="s">
        <v>32</v>
      </c>
      <c r="B23" s="41">
        <v>3.9869000000000003</v>
      </c>
      <c r="C23" s="42">
        <v>4.1493999999999991</v>
      </c>
      <c r="D23" s="42">
        <v>3.9158999999999988</v>
      </c>
      <c r="E23" s="42">
        <v>3.9798000000000009</v>
      </c>
      <c r="F23" s="42">
        <v>4.0488</v>
      </c>
      <c r="G23" s="42">
        <v>4.2193000000000005</v>
      </c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</row>
    <row r="24" spans="1:19" ht="15" x14ac:dyDescent="0.55000000000000004">
      <c r="A24" s="9" t="s">
        <v>33</v>
      </c>
      <c r="B24" s="41">
        <v>6.1454207569715358</v>
      </c>
      <c r="C24" s="42">
        <v>6.6025100242320702</v>
      </c>
      <c r="D24" s="42">
        <v>6.6739308082877287</v>
      </c>
      <c r="E24" s="42">
        <v>6.4805774596494903</v>
      </c>
      <c r="F24" s="42">
        <v>6.2777140859535647</v>
      </c>
      <c r="G24" s="42">
        <v>5.1321730566155006</v>
      </c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</row>
    <row r="25" spans="1:19" ht="15" x14ac:dyDescent="0.55000000000000004">
      <c r="A25" s="9" t="s">
        <v>41</v>
      </c>
      <c r="B25" s="10"/>
      <c r="C25" s="11"/>
      <c r="D25" s="11"/>
      <c r="E25" s="11"/>
      <c r="F25" s="11"/>
      <c r="G25" s="11"/>
      <c r="H25" s="124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</row>
    <row r="26" spans="1:19" ht="15" x14ac:dyDescent="0.55000000000000004">
      <c r="A26" s="12" t="s">
        <v>42</v>
      </c>
      <c r="B26" s="10">
        <v>0.43658599645575347</v>
      </c>
      <c r="C26" s="11">
        <v>0.45</v>
      </c>
      <c r="D26" s="11">
        <v>0.53720037381918173</v>
      </c>
      <c r="E26" s="11">
        <v>0.61556816778621626</v>
      </c>
      <c r="F26" s="11">
        <v>0.64116122136982134</v>
      </c>
      <c r="G26" s="11">
        <v>0.62649669527630525</v>
      </c>
      <c r="H26" s="124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</row>
    <row r="27" spans="1:19" ht="15" x14ac:dyDescent="0.55000000000000004">
      <c r="A27" s="12" t="s">
        <v>43</v>
      </c>
      <c r="B27" s="10">
        <v>0.51140344262324511</v>
      </c>
      <c r="C27" s="11">
        <v>0.49</v>
      </c>
      <c r="D27" s="11">
        <v>0.42030535221061976</v>
      </c>
      <c r="E27" s="11">
        <v>0.33253344425578074</v>
      </c>
      <c r="F27" s="11">
        <v>0.30748085556762289</v>
      </c>
      <c r="G27" s="11">
        <v>0.31545243748066193</v>
      </c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</row>
    <row r="28" spans="1:19" ht="15" x14ac:dyDescent="0.55000000000000004">
      <c r="A28" s="12" t="s">
        <v>44</v>
      </c>
      <c r="B28" s="10">
        <v>5.201056092100137E-2</v>
      </c>
      <c r="C28" s="11">
        <v>0.06</v>
      </c>
      <c r="D28" s="11">
        <v>4.2494273970198441E-2</v>
      </c>
      <c r="E28" s="11">
        <v>5.1898387958002869E-2</v>
      </c>
      <c r="F28" s="11">
        <v>5.135792306255578E-2</v>
      </c>
      <c r="G28" s="11">
        <v>5.805086724303278E-2</v>
      </c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</row>
    <row r="29" spans="1:19" ht="15" x14ac:dyDescent="0.55000000000000004">
      <c r="A29" s="9" t="s">
        <v>45</v>
      </c>
      <c r="B29" s="10"/>
      <c r="C29" s="11"/>
      <c r="D29" s="11"/>
      <c r="E29" s="11"/>
      <c r="F29" s="11"/>
      <c r="G29" s="11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</row>
    <row r="30" spans="1:19" ht="15" x14ac:dyDescent="0.55000000000000004">
      <c r="A30" s="12" t="s">
        <v>46</v>
      </c>
      <c r="B30" s="10">
        <v>0.95133601963149206</v>
      </c>
      <c r="C30" s="11">
        <v>0.95</v>
      </c>
      <c r="D30" s="11">
        <v>0.94002547859710506</v>
      </c>
      <c r="E30" s="11">
        <v>0.94725662911233799</v>
      </c>
      <c r="F30" s="11">
        <v>0.95018686141990483</v>
      </c>
      <c r="G30" s="11">
        <v>0.93639670435845868</v>
      </c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</row>
    <row r="31" spans="1:19" ht="15" x14ac:dyDescent="0.55000000000000004">
      <c r="A31" s="12" t="s">
        <v>47</v>
      </c>
      <c r="B31" s="10">
        <v>1.7621481527697793E-2</v>
      </c>
      <c r="C31" s="11">
        <v>0.02</v>
      </c>
      <c r="D31" s="11">
        <v>2.8455675101720986E-2</v>
      </c>
      <c r="E31" s="11">
        <v>3.0802893929566772E-2</v>
      </c>
      <c r="F31" s="11">
        <v>2.6864031295180515E-2</v>
      </c>
      <c r="G31" s="11">
        <v>2.9767399379232246E-2</v>
      </c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</row>
    <row r="32" spans="1:19" ht="15" x14ac:dyDescent="0.55000000000000004">
      <c r="A32" s="12" t="s">
        <v>44</v>
      </c>
      <c r="B32" s="10">
        <v>3.1042498840810128E-2</v>
      </c>
      <c r="C32" s="11">
        <v>0.03</v>
      </c>
      <c r="D32" s="11">
        <v>3.1518014482789888E-2</v>
      </c>
      <c r="E32" s="11">
        <v>2.1936262579393625E-2</v>
      </c>
      <c r="F32" s="11">
        <v>2.2949539634336154E-2</v>
      </c>
      <c r="G32" s="11">
        <v>3.3841027422459188E-2</v>
      </c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</row>
    <row r="33" spans="1:19" ht="6.5" customHeight="1" x14ac:dyDescent="0.55000000000000004">
      <c r="A33" s="12"/>
      <c r="B33" s="10"/>
      <c r="C33" s="11"/>
      <c r="D33" s="11"/>
      <c r="E33" s="11"/>
      <c r="F33" s="11"/>
      <c r="G33" s="11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</row>
    <row r="34" spans="1:19" ht="15" x14ac:dyDescent="0.55000000000000004">
      <c r="A34" s="14" t="s">
        <v>34</v>
      </c>
      <c r="B34" s="10"/>
      <c r="C34" s="11"/>
      <c r="D34" s="11"/>
      <c r="E34" s="11"/>
      <c r="F34" s="11"/>
      <c r="G34" s="11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</row>
    <row r="35" spans="1:19" ht="15" x14ac:dyDescent="0.55000000000000004">
      <c r="A35" s="9" t="s">
        <v>32</v>
      </c>
      <c r="B35" s="41">
        <v>4.4917999999999996</v>
      </c>
      <c r="C35" s="42">
        <v>4.8116906555555596</v>
      </c>
      <c r="D35" s="42">
        <v>4.7944222934782612</v>
      </c>
      <c r="E35" s="42">
        <v>4.5896804456521743</v>
      </c>
      <c r="F35" s="42">
        <v>4.6638983736263739</v>
      </c>
      <c r="G35" s="42">
        <v>4.1914562444444403</v>
      </c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</row>
    <row r="36" spans="1:19" ht="15" x14ac:dyDescent="0.55000000000000004">
      <c r="A36" s="9" t="s">
        <v>33</v>
      </c>
      <c r="B36" s="41">
        <v>1.8002010011894696</v>
      </c>
      <c r="C36" s="42">
        <v>1.6013110916807241</v>
      </c>
      <c r="D36" s="42">
        <v>1.6294557347581453</v>
      </c>
      <c r="E36" s="42">
        <v>1.4553821795507635</v>
      </c>
      <c r="F36" s="42">
        <v>1.4093101080520405</v>
      </c>
      <c r="G36" s="42">
        <v>1.6126455673472615</v>
      </c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</row>
    <row r="37" spans="1:19" ht="15" x14ac:dyDescent="0.55000000000000004">
      <c r="A37" s="9" t="s">
        <v>41</v>
      </c>
      <c r="B37" s="10"/>
      <c r="C37" s="11"/>
      <c r="D37" s="11"/>
      <c r="E37" s="11"/>
      <c r="F37" s="11"/>
      <c r="G37" s="11"/>
      <c r="H37" s="124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</row>
    <row r="38" spans="1:19" ht="15" x14ac:dyDescent="0.55000000000000004">
      <c r="A38" s="12" t="s">
        <v>42</v>
      </c>
      <c r="B38" s="10">
        <v>0.95660702052001434</v>
      </c>
      <c r="C38" s="11">
        <v>0.96</v>
      </c>
      <c r="D38" s="11">
        <v>0.9693568970292098</v>
      </c>
      <c r="E38" s="11">
        <v>0.96545001871348846</v>
      </c>
      <c r="F38" s="11">
        <v>0.94996948849340057</v>
      </c>
      <c r="G38" s="11">
        <v>0.91109533038431012</v>
      </c>
      <c r="H38" s="124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</row>
    <row r="39" spans="1:19" ht="15" x14ac:dyDescent="0.55000000000000004">
      <c r="A39" s="12" t="s">
        <v>43</v>
      </c>
      <c r="B39" s="10">
        <v>0</v>
      </c>
      <c r="C39" s="11">
        <v>0</v>
      </c>
      <c r="D39" s="11">
        <v>0</v>
      </c>
      <c r="E39" s="11">
        <v>0</v>
      </c>
      <c r="F39" s="11">
        <v>0</v>
      </c>
      <c r="G39" s="11" t="s">
        <v>15</v>
      </c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</row>
    <row r="40" spans="1:19" ht="15" x14ac:dyDescent="0.55000000000000004">
      <c r="A40" s="12" t="s">
        <v>44</v>
      </c>
      <c r="B40" s="10">
        <v>4.3392979479985647E-2</v>
      </c>
      <c r="C40" s="11">
        <v>0.04</v>
      </c>
      <c r="D40" s="11">
        <v>3.0659802967867817E-2</v>
      </c>
      <c r="E40" s="11">
        <v>3.4533708687940382E-2</v>
      </c>
      <c r="F40" s="11">
        <v>4.9993730512342537E-2</v>
      </c>
      <c r="G40" s="11">
        <v>8.8940833781275846E-2</v>
      </c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</row>
    <row r="41" spans="1:19" ht="15" x14ac:dyDescent="0.55000000000000004">
      <c r="A41" s="9" t="s">
        <v>45</v>
      </c>
      <c r="B41" s="10"/>
      <c r="C41" s="11"/>
      <c r="D41" s="11"/>
      <c r="E41" s="11"/>
      <c r="F41" s="11"/>
      <c r="G41" s="11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</row>
    <row r="42" spans="1:19" ht="15" x14ac:dyDescent="0.55000000000000004">
      <c r="A42" s="12" t="s">
        <v>46</v>
      </c>
      <c r="B42" s="10">
        <v>9.0015659152448371E-2</v>
      </c>
      <c r="C42" s="11">
        <v>0.1</v>
      </c>
      <c r="D42" s="11">
        <v>9.0220342544773388E-2</v>
      </c>
      <c r="E42" s="11">
        <v>0.13129220705254424</v>
      </c>
      <c r="F42" s="11">
        <v>0.14755030218930512</v>
      </c>
      <c r="G42" s="11">
        <v>0.16012177460848181</v>
      </c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</row>
    <row r="43" spans="1:19" ht="15" x14ac:dyDescent="0.55000000000000004">
      <c r="A43" s="12" t="s">
        <v>47</v>
      </c>
      <c r="B43" s="10">
        <v>0.87349933122369749</v>
      </c>
      <c r="C43" s="11">
        <v>0.87</v>
      </c>
      <c r="D43" s="11">
        <v>0.9023314587586615</v>
      </c>
      <c r="E43" s="11">
        <v>0.87558784762338693</v>
      </c>
      <c r="F43" s="11">
        <v>0.82592224163441375</v>
      </c>
      <c r="G43" s="11">
        <v>0.78051639140805185</v>
      </c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</row>
    <row r="44" spans="1:19" ht="15" x14ac:dyDescent="0.55000000000000004">
      <c r="A44" s="12" t="s">
        <v>44</v>
      </c>
      <c r="B44" s="10">
        <v>3.6485009623854106E-2</v>
      </c>
      <c r="C44" s="11">
        <v>0.03</v>
      </c>
      <c r="D44" s="11">
        <v>7.4481986965651142E-3</v>
      </c>
      <c r="E44" s="11">
        <v>-6.8800546759311687E-3</v>
      </c>
      <c r="F44" s="11">
        <v>2.6527456176281133E-2</v>
      </c>
      <c r="G44" s="11">
        <v>5.9361833983466339E-2</v>
      </c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97585-403B-4D22-BB5B-E2451C879CF7}">
  <dimension ref="A1:M46"/>
  <sheetViews>
    <sheetView topLeftCell="A27" zoomScale="110" zoomScaleNormal="110" workbookViewId="0">
      <selection activeCell="J28" sqref="J28"/>
    </sheetView>
  </sheetViews>
  <sheetFormatPr defaultColWidth="8.796875" defaultRowHeight="19.899999999999999" x14ac:dyDescent="0.8"/>
  <cols>
    <col min="1" max="1" width="52.46484375" style="73" bestFit="1" customWidth="1"/>
    <col min="2" max="8" width="14.1328125" style="73" customWidth="1"/>
    <col min="9" max="11" width="8.796875" style="73"/>
    <col min="12" max="12" width="9.796875" style="73" customWidth="1"/>
    <col min="13" max="13" width="11.1328125" style="73" customWidth="1"/>
    <col min="14" max="16" width="21.796875" style="73" customWidth="1"/>
    <col min="17" max="16384" width="8.796875" style="73"/>
  </cols>
  <sheetData>
    <row r="1" spans="1:12" ht="23.65" x14ac:dyDescent="0.95">
      <c r="A1" s="1" t="s">
        <v>62</v>
      </c>
    </row>
    <row r="2" spans="1:12" x14ac:dyDescent="0.8">
      <c r="A2" s="49" t="s">
        <v>1</v>
      </c>
    </row>
    <row r="3" spans="1:12" s="21" customFormat="1" ht="27.4" thickBot="1" x14ac:dyDescent="0.6">
      <c r="A3" s="74" t="s">
        <v>2</v>
      </c>
      <c r="B3" s="58" t="s">
        <v>150</v>
      </c>
      <c r="C3" s="5" t="s">
        <v>145</v>
      </c>
      <c r="D3" s="5" t="s">
        <v>3</v>
      </c>
      <c r="E3" s="5" t="s">
        <v>4</v>
      </c>
      <c r="F3" s="5" t="s">
        <v>5</v>
      </c>
      <c r="G3" s="5" t="s">
        <v>6</v>
      </c>
    </row>
    <row r="4" spans="1:12" s="21" customFormat="1" ht="13.5" x14ac:dyDescent="0.55000000000000004">
      <c r="A4" s="83" t="s">
        <v>7</v>
      </c>
      <c r="B4" s="120">
        <v>2965.4290000000001</v>
      </c>
      <c r="C4" s="84">
        <v>3159.1309999999999</v>
      </c>
      <c r="D4" s="84">
        <v>3123.1060000000002</v>
      </c>
      <c r="E4" s="84">
        <v>2987.3449999999998</v>
      </c>
      <c r="F4" s="84">
        <v>2911.098</v>
      </c>
      <c r="G4" s="84">
        <v>2557.2159999999999</v>
      </c>
      <c r="H4" s="134"/>
      <c r="I4" s="134"/>
      <c r="J4" s="134"/>
      <c r="K4" s="134"/>
      <c r="L4" s="125"/>
    </row>
    <row r="5" spans="1:12" s="21" customFormat="1" ht="13.5" x14ac:dyDescent="0.55000000000000004">
      <c r="A5" s="6" t="s">
        <v>63</v>
      </c>
      <c r="B5" s="121">
        <v>2965.4290000000001</v>
      </c>
      <c r="C5" s="86">
        <v>3159.1309999999999</v>
      </c>
      <c r="D5" s="86">
        <v>3123.1060000000002</v>
      </c>
      <c r="E5" s="86">
        <v>2987.3449999999998</v>
      </c>
      <c r="F5" s="86">
        <v>2911.098</v>
      </c>
      <c r="G5" s="86">
        <v>2557.2159999999999</v>
      </c>
      <c r="I5" s="125"/>
      <c r="J5" s="125"/>
      <c r="K5" s="125"/>
      <c r="L5" s="125"/>
    </row>
    <row r="6" spans="1:12" s="21" customFormat="1" ht="13.5" x14ac:dyDescent="0.55000000000000004">
      <c r="A6" s="87"/>
      <c r="B6" s="121"/>
      <c r="C6" s="86"/>
      <c r="D6" s="86"/>
      <c r="E6" s="86"/>
      <c r="F6" s="86"/>
      <c r="G6" s="86"/>
      <c r="I6" s="125"/>
      <c r="J6" s="125"/>
      <c r="K6" s="125"/>
      <c r="L6" s="125"/>
    </row>
    <row r="7" spans="1:12" s="21" customFormat="1" ht="13.5" x14ac:dyDescent="0.55000000000000004">
      <c r="A7" s="9" t="s">
        <v>64</v>
      </c>
      <c r="B7" s="60">
        <v>-351.524</v>
      </c>
      <c r="C7" s="2">
        <v>-394.37700000000001</v>
      </c>
      <c r="D7" s="2">
        <v>-446.60399999999998</v>
      </c>
      <c r="E7" s="2">
        <v>-485.59</v>
      </c>
      <c r="F7" s="2">
        <v>-493.89600000000002</v>
      </c>
      <c r="G7" s="2">
        <v>-408.09699999999998</v>
      </c>
      <c r="I7" s="125"/>
      <c r="J7" s="125"/>
      <c r="K7" s="125"/>
      <c r="L7" s="125"/>
    </row>
    <row r="8" spans="1:12" s="21" customFormat="1" ht="13.5" x14ac:dyDescent="0.55000000000000004">
      <c r="A8" s="9" t="s">
        <v>65</v>
      </c>
      <c r="B8" s="60">
        <v>-56.936999999999998</v>
      </c>
      <c r="C8" s="2">
        <v>-58.954000000000001</v>
      </c>
      <c r="D8" s="2">
        <v>-66.292000000000002</v>
      </c>
      <c r="E8" s="2">
        <v>-70.471000000000004</v>
      </c>
      <c r="F8" s="2">
        <v>-55.192</v>
      </c>
      <c r="G8" s="2">
        <v>-42.628999999999998</v>
      </c>
      <c r="I8" s="125"/>
      <c r="J8" s="125"/>
      <c r="K8" s="125"/>
      <c r="L8" s="125"/>
    </row>
    <row r="9" spans="1:12" s="21" customFormat="1" ht="13.5" x14ac:dyDescent="0.55000000000000004">
      <c r="A9" s="9" t="s">
        <v>27</v>
      </c>
      <c r="B9" s="60">
        <v>-1163.1559999999999</v>
      </c>
      <c r="C9" s="2">
        <v>-1198.6980000000001</v>
      </c>
      <c r="D9" s="2">
        <v>-1191.5889999999999</v>
      </c>
      <c r="E9" s="2">
        <v>-1111.7809999999999</v>
      </c>
      <c r="F9" s="2">
        <v>-1053.5429999999999</v>
      </c>
      <c r="G9" s="2">
        <v>-959.22799999999995</v>
      </c>
      <c r="I9" s="125"/>
      <c r="J9" s="125"/>
      <c r="K9" s="125"/>
      <c r="L9" s="125"/>
    </row>
    <row r="10" spans="1:12" s="21" customFormat="1" ht="13.5" x14ac:dyDescent="0.55000000000000004">
      <c r="A10" s="9" t="s">
        <v>66</v>
      </c>
      <c r="B10" s="60">
        <v>-199.30199999999999</v>
      </c>
      <c r="C10" s="2">
        <v>-183.405</v>
      </c>
      <c r="D10" s="2">
        <v>-259.40300000000002</v>
      </c>
      <c r="E10" s="2">
        <v>-171.95400000000001</v>
      </c>
      <c r="F10" s="2">
        <v>-176.482</v>
      </c>
      <c r="G10" s="2">
        <v>-139.01</v>
      </c>
      <c r="I10" s="125"/>
      <c r="J10" s="125"/>
      <c r="K10" s="125"/>
      <c r="L10" s="125"/>
    </row>
    <row r="11" spans="1:12" s="21" customFormat="1" ht="13.5" x14ac:dyDescent="0.55000000000000004">
      <c r="A11" s="9" t="s">
        <v>67</v>
      </c>
      <c r="B11" s="60">
        <v>-581.52</v>
      </c>
      <c r="C11" s="2">
        <v>-630.46699999999998</v>
      </c>
      <c r="D11" s="2">
        <v>-640.40300000000002</v>
      </c>
      <c r="E11" s="2">
        <v>-595.19000000000005</v>
      </c>
      <c r="F11" s="2">
        <v>-586.74300000000005</v>
      </c>
      <c r="G11" s="2">
        <v>-453.58</v>
      </c>
      <c r="I11" s="125"/>
      <c r="J11" s="125"/>
      <c r="K11" s="125"/>
      <c r="L11" s="125"/>
    </row>
    <row r="12" spans="1:12" s="21" customFormat="1" ht="13.5" x14ac:dyDescent="0.55000000000000004">
      <c r="A12" s="9" t="s">
        <v>68</v>
      </c>
      <c r="B12" s="60">
        <v>57.637</v>
      </c>
      <c r="C12" s="2">
        <v>45.518999999999998</v>
      </c>
      <c r="D12" s="2">
        <v>48.734999999999999</v>
      </c>
      <c r="E12" s="2">
        <v>45.463000000000001</v>
      </c>
      <c r="F12" s="2">
        <v>59.451999999999998</v>
      </c>
      <c r="G12" s="2">
        <v>19.893000000000001</v>
      </c>
      <c r="I12" s="125"/>
      <c r="J12" s="125"/>
      <c r="K12" s="125"/>
      <c r="L12" s="125"/>
    </row>
    <row r="13" spans="1:12" s="21" customFormat="1" ht="13.5" x14ac:dyDescent="0.55000000000000004">
      <c r="A13" s="9" t="s">
        <v>69</v>
      </c>
      <c r="B13" s="60">
        <v>-372.42</v>
      </c>
      <c r="C13" s="2">
        <v>-383.21199999999999</v>
      </c>
      <c r="D13" s="2">
        <v>-384.38799999999998</v>
      </c>
      <c r="E13" s="2">
        <v>-357.50700000000001</v>
      </c>
      <c r="F13" s="2">
        <v>-373.39400000000001</v>
      </c>
      <c r="G13" s="2">
        <v>-304.06099999999998</v>
      </c>
      <c r="I13" s="125"/>
      <c r="J13" s="125"/>
      <c r="K13" s="125"/>
      <c r="L13" s="125"/>
    </row>
    <row r="14" spans="1:12" s="21" customFormat="1" ht="13.5" x14ac:dyDescent="0.55000000000000004">
      <c r="A14" s="9"/>
      <c r="B14" s="60"/>
      <c r="C14" s="2"/>
      <c r="D14" s="2"/>
      <c r="E14" s="2"/>
      <c r="F14" s="2"/>
      <c r="G14" s="2"/>
      <c r="I14" s="125"/>
      <c r="J14" s="125"/>
      <c r="K14" s="125"/>
      <c r="L14" s="125"/>
    </row>
    <row r="15" spans="1:12" s="21" customFormat="1" ht="13.5" x14ac:dyDescent="0.55000000000000004">
      <c r="A15" s="9" t="s">
        <v>70</v>
      </c>
      <c r="B15" s="60">
        <v>33.734999999999999</v>
      </c>
      <c r="C15" s="2">
        <v>27.824000000000002</v>
      </c>
      <c r="D15" s="2">
        <v>47.95</v>
      </c>
      <c r="E15" s="2">
        <v>37.908999999999999</v>
      </c>
      <c r="F15" s="2">
        <v>14.906000000000001</v>
      </c>
      <c r="G15" s="2">
        <v>30.388999999999999</v>
      </c>
      <c r="I15" s="125"/>
      <c r="J15" s="125"/>
      <c r="K15" s="125"/>
      <c r="L15" s="125"/>
    </row>
    <row r="16" spans="1:12" s="21" customFormat="1" ht="13.5" x14ac:dyDescent="0.55000000000000004">
      <c r="A16" s="30" t="s">
        <v>71</v>
      </c>
      <c r="B16" s="122">
        <v>-14.507</v>
      </c>
      <c r="C16" s="90">
        <v>-12.682</v>
      </c>
      <c r="D16" s="90">
        <v>-12.597</v>
      </c>
      <c r="E16" s="90">
        <v>-46.052999999999997</v>
      </c>
      <c r="F16" s="90">
        <v>-23.922000000000001</v>
      </c>
      <c r="G16" s="90">
        <v>-10.557</v>
      </c>
      <c r="I16" s="125"/>
      <c r="J16" s="125"/>
      <c r="K16" s="125"/>
      <c r="L16" s="125"/>
    </row>
    <row r="17" spans="1:13" s="21" customFormat="1" ht="13.5" x14ac:dyDescent="0.55000000000000004">
      <c r="A17" s="6" t="s">
        <v>72</v>
      </c>
      <c r="B17" s="121">
        <v>317.4350000000004</v>
      </c>
      <c r="C17" s="86">
        <v>370.67899999999969</v>
      </c>
      <c r="D17" s="86">
        <v>218.51500000000053</v>
      </c>
      <c r="E17" s="86">
        <v>232.17099999999965</v>
      </c>
      <c r="F17" s="86">
        <v>222.28399999999985</v>
      </c>
      <c r="G17" s="86">
        <v>290.33599999999984</v>
      </c>
      <c r="H17" s="134"/>
      <c r="I17" s="134"/>
      <c r="J17" s="134"/>
      <c r="K17" s="134"/>
      <c r="L17" s="125"/>
    </row>
    <row r="18" spans="1:13" s="21" customFormat="1" ht="13.5" x14ac:dyDescent="0.55000000000000004">
      <c r="A18" s="87"/>
      <c r="B18" s="121"/>
      <c r="C18" s="86"/>
      <c r="D18" s="86"/>
      <c r="E18" s="86"/>
      <c r="F18" s="86"/>
      <c r="G18" s="86"/>
      <c r="I18" s="125"/>
      <c r="J18" s="125"/>
      <c r="K18" s="125"/>
      <c r="L18" s="125"/>
    </row>
    <row r="19" spans="1:13" s="21" customFormat="1" ht="13.5" x14ac:dyDescent="0.55000000000000004">
      <c r="A19" s="30" t="s">
        <v>73</v>
      </c>
      <c r="B19" s="122">
        <v>-149.07499999999999</v>
      </c>
      <c r="C19" s="90">
        <v>-160.41900000000001</v>
      </c>
      <c r="D19" s="90">
        <v>-230.679</v>
      </c>
      <c r="E19" s="90">
        <v>-96.447999999999993</v>
      </c>
      <c r="F19" s="90">
        <v>-129.584</v>
      </c>
      <c r="G19" s="90">
        <v>-85.474000000000004</v>
      </c>
      <c r="I19" s="125"/>
      <c r="J19" s="125"/>
      <c r="K19" s="125"/>
      <c r="L19" s="125"/>
    </row>
    <row r="20" spans="1:13" s="21" customFormat="1" ht="13.5" x14ac:dyDescent="0.55000000000000004">
      <c r="A20" s="6" t="s">
        <v>74</v>
      </c>
      <c r="B20" s="121">
        <v>168.36000000000041</v>
      </c>
      <c r="C20" s="86">
        <v>210.25999999999968</v>
      </c>
      <c r="D20" s="86">
        <v>-12.163999999999476</v>
      </c>
      <c r="E20" s="86">
        <v>135.72299999999967</v>
      </c>
      <c r="F20" s="86">
        <v>92.699999999999847</v>
      </c>
      <c r="G20" s="86">
        <v>204.86199999999985</v>
      </c>
      <c r="H20" s="134"/>
      <c r="I20" s="125"/>
      <c r="J20" s="125"/>
      <c r="K20" s="125"/>
      <c r="L20" s="125"/>
    </row>
    <row r="21" spans="1:13" s="21" customFormat="1" ht="13.5" x14ac:dyDescent="0.55000000000000004">
      <c r="A21" s="87"/>
      <c r="B21" s="121"/>
      <c r="C21" s="86"/>
      <c r="D21" s="86"/>
      <c r="E21" s="86"/>
      <c r="F21" s="86"/>
      <c r="G21" s="86"/>
      <c r="I21" s="125"/>
      <c r="J21" s="125"/>
      <c r="K21" s="125"/>
      <c r="L21" s="125"/>
    </row>
    <row r="22" spans="1:13" s="21" customFormat="1" ht="13.5" x14ac:dyDescent="0.55000000000000004">
      <c r="A22" s="30" t="s">
        <v>75</v>
      </c>
      <c r="B22" s="122">
        <v>-69.260000000000005</v>
      </c>
      <c r="C22" s="90">
        <v>-72.204999999999998</v>
      </c>
      <c r="D22" s="90">
        <v>-92.86</v>
      </c>
      <c r="E22" s="90">
        <v>-97.046999999999997</v>
      </c>
      <c r="F22" s="90">
        <v>-153.41499999999999</v>
      </c>
      <c r="G22" s="90">
        <v>-140.184</v>
      </c>
      <c r="I22" s="125"/>
      <c r="J22" s="125"/>
      <c r="K22" s="125"/>
      <c r="L22" s="125"/>
    </row>
    <row r="23" spans="1:13" s="21" customFormat="1" ht="13.5" x14ac:dyDescent="0.55000000000000004">
      <c r="A23" s="6" t="s">
        <v>76</v>
      </c>
      <c r="B23" s="121">
        <v>99.100000000000406</v>
      </c>
      <c r="C23" s="86">
        <v>138.05499999999967</v>
      </c>
      <c r="D23" s="86">
        <v>-105.02399999999948</v>
      </c>
      <c r="E23" s="86">
        <v>38.675999999999675</v>
      </c>
      <c r="F23" s="86">
        <v>-60.715000000000146</v>
      </c>
      <c r="G23" s="86">
        <v>64.677999999999855</v>
      </c>
      <c r="H23" s="134"/>
      <c r="I23" s="134"/>
      <c r="J23" s="134"/>
      <c r="K23" s="134"/>
      <c r="L23" s="125"/>
    </row>
    <row r="25" spans="1:13" x14ac:dyDescent="0.8">
      <c r="A25" s="49" t="s">
        <v>18</v>
      </c>
    </row>
    <row r="26" spans="1:13" s="21" customFormat="1" ht="27.4" thickBot="1" x14ac:dyDescent="0.6">
      <c r="A26" s="74" t="s">
        <v>2</v>
      </c>
      <c r="B26" s="58" t="str">
        <f>+B3</f>
        <v>Q2
2026</v>
      </c>
      <c r="C26" s="5" t="s">
        <v>145</v>
      </c>
      <c r="D26" s="5" t="s">
        <v>3</v>
      </c>
      <c r="E26" s="5" t="s">
        <v>4</v>
      </c>
      <c r="F26" s="5" t="s">
        <v>5</v>
      </c>
      <c r="G26" s="5" t="s">
        <v>6</v>
      </c>
      <c r="H26" s="5" t="s">
        <v>19</v>
      </c>
      <c r="I26" s="125"/>
      <c r="J26" s="125"/>
      <c r="K26" s="125"/>
      <c r="L26" s="125"/>
    </row>
    <row r="27" spans="1:13" s="21" customFormat="1" ht="13.5" x14ac:dyDescent="0.55000000000000004">
      <c r="A27" s="83" t="s">
        <v>7</v>
      </c>
      <c r="B27" s="120">
        <v>6124.56</v>
      </c>
      <c r="C27" s="84">
        <v>3159.1309999999999</v>
      </c>
      <c r="D27" s="84">
        <v>11578.764999999999</v>
      </c>
      <c r="E27" s="84">
        <v>8455.6589999999997</v>
      </c>
      <c r="F27" s="84">
        <v>5468.3140000000003</v>
      </c>
      <c r="G27" s="84">
        <v>2557.2159999999999</v>
      </c>
      <c r="H27" s="84">
        <v>6015.1819999999998</v>
      </c>
      <c r="I27" s="125"/>
      <c r="J27" s="125"/>
      <c r="K27" s="125"/>
      <c r="L27" s="125"/>
      <c r="M27" s="125"/>
    </row>
    <row r="28" spans="1:13" s="21" customFormat="1" ht="13.5" x14ac:dyDescent="0.55000000000000004">
      <c r="A28" s="6" t="s">
        <v>63</v>
      </c>
      <c r="B28" s="121">
        <v>6124.56</v>
      </c>
      <c r="C28" s="86">
        <v>3159.1309999999999</v>
      </c>
      <c r="D28" s="86">
        <v>11578.764999999999</v>
      </c>
      <c r="E28" s="86">
        <v>8455.6589999999997</v>
      </c>
      <c r="F28" s="86">
        <v>5468.3140000000003</v>
      </c>
      <c r="G28" s="86">
        <v>2557.2159999999999</v>
      </c>
      <c r="H28" s="86">
        <v>6015.1819999999998</v>
      </c>
      <c r="I28" s="125"/>
      <c r="J28" s="125"/>
      <c r="K28" s="125"/>
      <c r="L28" s="125"/>
      <c r="M28" s="125"/>
    </row>
    <row r="29" spans="1:13" s="21" customFormat="1" ht="13.5" x14ac:dyDescent="0.55000000000000004">
      <c r="A29" s="87"/>
      <c r="B29" s="121"/>
      <c r="C29" s="86"/>
      <c r="D29" s="86"/>
      <c r="E29" s="86"/>
      <c r="F29" s="86"/>
      <c r="G29" s="86"/>
      <c r="H29" s="86"/>
      <c r="I29" s="125"/>
      <c r="J29" s="125"/>
      <c r="K29" s="125"/>
      <c r="L29" s="125"/>
      <c r="M29" s="125"/>
    </row>
    <row r="30" spans="1:13" s="21" customFormat="1" ht="13.5" x14ac:dyDescent="0.55000000000000004">
      <c r="A30" s="9" t="s">
        <v>64</v>
      </c>
      <c r="B30" s="60">
        <v>-745.90099999999995</v>
      </c>
      <c r="C30" s="2">
        <v>-394.37700000000001</v>
      </c>
      <c r="D30" s="2">
        <v>-1834.1869999999999</v>
      </c>
      <c r="E30" s="2">
        <v>-1387.5830000000001</v>
      </c>
      <c r="F30" s="2">
        <v>-901.99300000000005</v>
      </c>
      <c r="G30" s="2">
        <v>-408.09699999999998</v>
      </c>
      <c r="H30" s="2">
        <v>-703.82899999999995</v>
      </c>
      <c r="I30" s="125"/>
      <c r="J30" s="125"/>
      <c r="K30" s="125"/>
      <c r="L30" s="125"/>
      <c r="M30" s="125"/>
    </row>
    <row r="31" spans="1:13" s="21" customFormat="1" ht="13.5" x14ac:dyDescent="0.55000000000000004">
      <c r="A31" s="9" t="s">
        <v>65</v>
      </c>
      <c r="B31" s="60">
        <v>-115.89100000000001</v>
      </c>
      <c r="C31" s="2">
        <v>-58.954000000000001</v>
      </c>
      <c r="D31" s="2">
        <v>-234.584</v>
      </c>
      <c r="E31" s="2">
        <v>-168.292</v>
      </c>
      <c r="F31" s="2">
        <v>-97.820999999999998</v>
      </c>
      <c r="G31" s="2">
        <v>-42.628999999999998</v>
      </c>
      <c r="H31" s="2">
        <v>-158.744</v>
      </c>
      <c r="I31" s="125"/>
      <c r="J31" s="125"/>
      <c r="K31" s="125"/>
      <c r="L31" s="125"/>
      <c r="M31" s="125"/>
    </row>
    <row r="32" spans="1:13" s="21" customFormat="1" ht="13.5" x14ac:dyDescent="0.55000000000000004">
      <c r="A32" s="9" t="s">
        <v>27</v>
      </c>
      <c r="B32" s="60">
        <v>-2361.8539999999998</v>
      </c>
      <c r="C32" s="2">
        <v>-1198.6980000000001</v>
      </c>
      <c r="D32" s="2">
        <v>-4316.1409999999996</v>
      </c>
      <c r="E32" s="2">
        <v>-3124.5520000000001</v>
      </c>
      <c r="F32" s="2">
        <v>-2012.771</v>
      </c>
      <c r="G32" s="2">
        <v>-959.22799999999995</v>
      </c>
      <c r="H32" s="2">
        <v>-2221.9899999999998</v>
      </c>
      <c r="I32" s="125"/>
      <c r="J32" s="125"/>
      <c r="K32" s="125"/>
      <c r="L32" s="125"/>
      <c r="M32" s="125"/>
    </row>
    <row r="33" spans="1:13" s="21" customFormat="1" ht="13.5" x14ac:dyDescent="0.55000000000000004">
      <c r="A33" s="9" t="s">
        <v>66</v>
      </c>
      <c r="B33" s="60">
        <v>-382.70699999999999</v>
      </c>
      <c r="C33" s="2">
        <v>-183.405</v>
      </c>
      <c r="D33" s="2">
        <v>-746.84900000000005</v>
      </c>
      <c r="E33" s="2">
        <v>-487.44600000000003</v>
      </c>
      <c r="F33" s="2">
        <v>-315.49200000000002</v>
      </c>
      <c r="G33" s="2">
        <v>-139.01</v>
      </c>
      <c r="H33" s="2">
        <v>-397.71199999999999</v>
      </c>
      <c r="I33" s="125"/>
      <c r="J33" s="125"/>
      <c r="K33" s="125"/>
      <c r="L33" s="125"/>
      <c r="M33" s="125"/>
    </row>
    <row r="34" spans="1:13" s="21" customFormat="1" ht="13.5" x14ac:dyDescent="0.55000000000000004">
      <c r="A34" s="9" t="s">
        <v>67</v>
      </c>
      <c r="B34" s="60">
        <v>-1211.9870000000001</v>
      </c>
      <c r="C34" s="2">
        <v>-630.46699999999998</v>
      </c>
      <c r="D34" s="2">
        <v>-2275.9160000000002</v>
      </c>
      <c r="E34" s="2">
        <v>-1635.5129999999999</v>
      </c>
      <c r="F34" s="2">
        <v>-1040.3230000000001</v>
      </c>
      <c r="G34" s="2">
        <v>-453.58</v>
      </c>
      <c r="H34" s="2">
        <v>-1040.9960000000001</v>
      </c>
      <c r="I34" s="125"/>
      <c r="J34" s="125"/>
      <c r="K34" s="125"/>
      <c r="L34" s="125"/>
      <c r="M34" s="125"/>
    </row>
    <row r="35" spans="1:13" s="21" customFormat="1" ht="13.5" x14ac:dyDescent="0.55000000000000004">
      <c r="A35" s="9" t="s">
        <v>68</v>
      </c>
      <c r="B35" s="60">
        <v>103.15600000000001</v>
      </c>
      <c r="C35" s="2">
        <v>45.518999999999998</v>
      </c>
      <c r="D35" s="2">
        <v>173.54300000000001</v>
      </c>
      <c r="E35" s="2">
        <v>124.80800000000001</v>
      </c>
      <c r="F35" s="2">
        <v>79.344999999999999</v>
      </c>
      <c r="G35" s="2">
        <v>19.893000000000001</v>
      </c>
      <c r="H35" s="2">
        <v>64.67</v>
      </c>
      <c r="I35" s="125"/>
      <c r="J35" s="125"/>
      <c r="K35" s="125"/>
      <c r="L35" s="125"/>
      <c r="M35" s="125"/>
    </row>
    <row r="36" spans="1:13" s="21" customFormat="1" ht="13.5" x14ac:dyDescent="0.55000000000000004">
      <c r="A36" s="9" t="s">
        <v>69</v>
      </c>
      <c r="B36" s="60">
        <v>-755.63199999999995</v>
      </c>
      <c r="C36" s="2">
        <v>-383.21199999999999</v>
      </c>
      <c r="D36" s="2">
        <v>-1419.35</v>
      </c>
      <c r="E36" s="2">
        <v>-1034.962</v>
      </c>
      <c r="F36" s="2">
        <v>-677.45500000000004</v>
      </c>
      <c r="G36" s="2">
        <v>-304.06099999999998</v>
      </c>
      <c r="H36" s="2">
        <v>-574.90700000000004</v>
      </c>
      <c r="I36" s="125"/>
      <c r="J36" s="125"/>
      <c r="K36" s="125"/>
      <c r="L36" s="125"/>
      <c r="M36" s="125"/>
    </row>
    <row r="37" spans="1:13" s="21" customFormat="1" ht="13.5" x14ac:dyDescent="0.55000000000000004">
      <c r="A37" s="9"/>
      <c r="B37" s="60"/>
      <c r="C37" s="2"/>
      <c r="D37" s="2"/>
      <c r="E37" s="2"/>
      <c r="F37" s="2"/>
      <c r="G37" s="2"/>
      <c r="H37" s="2"/>
      <c r="I37" s="125"/>
      <c r="J37" s="125"/>
      <c r="K37" s="125"/>
      <c r="L37" s="125"/>
      <c r="M37" s="125"/>
    </row>
    <row r="38" spans="1:13" s="21" customFormat="1" ht="13.5" x14ac:dyDescent="0.55000000000000004">
      <c r="A38" s="9" t="s">
        <v>70</v>
      </c>
      <c r="B38" s="60">
        <v>61.558999999999997</v>
      </c>
      <c r="C38" s="2">
        <v>27.824000000000002</v>
      </c>
      <c r="D38" s="2">
        <v>131.154</v>
      </c>
      <c r="E38" s="2">
        <v>83.203999999999994</v>
      </c>
      <c r="F38" s="2">
        <v>45.295000000000002</v>
      </c>
      <c r="G38" s="2">
        <v>30.388999999999999</v>
      </c>
      <c r="H38" s="2">
        <v>35.597000000000001</v>
      </c>
      <c r="I38" s="125"/>
      <c r="J38" s="125"/>
      <c r="K38" s="125"/>
      <c r="L38" s="125"/>
      <c r="M38" s="125"/>
    </row>
    <row r="39" spans="1:13" s="21" customFormat="1" ht="13.5" x14ac:dyDescent="0.55000000000000004">
      <c r="A39" s="30" t="s">
        <v>71</v>
      </c>
      <c r="B39" s="122">
        <v>-27.189</v>
      </c>
      <c r="C39" s="90">
        <v>-12.682</v>
      </c>
      <c r="D39" s="90">
        <v>-93.129000000000005</v>
      </c>
      <c r="E39" s="90">
        <v>-80.531999999999996</v>
      </c>
      <c r="F39" s="90">
        <v>-34.478999999999999</v>
      </c>
      <c r="G39" s="90">
        <v>-10.557</v>
      </c>
      <c r="H39" s="90">
        <v>-116.29900000000001</v>
      </c>
      <c r="I39" s="125"/>
      <c r="J39" s="125"/>
      <c r="K39" s="125"/>
      <c r="L39" s="125"/>
      <c r="M39" s="125"/>
    </row>
    <row r="40" spans="1:13" s="21" customFormat="1" ht="13.5" x14ac:dyDescent="0.55000000000000004">
      <c r="A40" s="6" t="s">
        <v>72</v>
      </c>
      <c r="B40" s="121">
        <v>688.11400000000117</v>
      </c>
      <c r="C40" s="86">
        <v>370.67899999999969</v>
      </c>
      <c r="D40" s="86">
        <v>963.30599999999902</v>
      </c>
      <c r="E40" s="86">
        <v>744.79099999999869</v>
      </c>
      <c r="F40" s="86">
        <v>512.61999999999989</v>
      </c>
      <c r="G40" s="86">
        <v>290.33599999999984</v>
      </c>
      <c r="H40" s="86">
        <v>900.97200000000055</v>
      </c>
      <c r="I40" s="125"/>
      <c r="J40" s="125"/>
      <c r="K40" s="125"/>
      <c r="L40" s="125"/>
      <c r="M40" s="125"/>
    </row>
    <row r="41" spans="1:13" s="21" customFormat="1" ht="13.5" x14ac:dyDescent="0.55000000000000004">
      <c r="A41" s="87"/>
      <c r="B41" s="121"/>
      <c r="C41" s="86"/>
      <c r="D41" s="86"/>
      <c r="E41" s="86"/>
      <c r="F41" s="86"/>
      <c r="G41" s="86"/>
      <c r="H41" s="86"/>
      <c r="I41" s="125"/>
      <c r="J41" s="125"/>
      <c r="K41" s="125"/>
      <c r="L41" s="125"/>
      <c r="M41" s="125"/>
    </row>
    <row r="42" spans="1:13" s="21" customFormat="1" ht="13.5" x14ac:dyDescent="0.55000000000000004">
      <c r="A42" s="30" t="s">
        <v>73</v>
      </c>
      <c r="B42" s="122">
        <v>-309.49400000000003</v>
      </c>
      <c r="C42" s="90">
        <v>-160.41900000000001</v>
      </c>
      <c r="D42" s="90">
        <v>-542.68499999999983</v>
      </c>
      <c r="E42" s="90">
        <v>-311.50599999999997</v>
      </c>
      <c r="F42" s="90">
        <v>-215.05799999999999</v>
      </c>
      <c r="G42" s="90">
        <v>-85.474000000000004</v>
      </c>
      <c r="H42" s="90">
        <v>-718.73800000000006</v>
      </c>
      <c r="I42" s="125"/>
      <c r="J42" s="125"/>
      <c r="K42" s="125"/>
      <c r="L42" s="125"/>
      <c r="M42" s="125"/>
    </row>
    <row r="43" spans="1:13" s="21" customFormat="1" ht="13.5" x14ac:dyDescent="0.55000000000000004">
      <c r="A43" s="6" t="s">
        <v>74</v>
      </c>
      <c r="B43" s="121">
        <v>378.62000000000114</v>
      </c>
      <c r="C43" s="86">
        <v>210.25999999999968</v>
      </c>
      <c r="D43" s="86">
        <v>421.12099999999907</v>
      </c>
      <c r="E43" s="86">
        <v>433.28499999999872</v>
      </c>
      <c r="F43" s="86">
        <v>297.5619999999999</v>
      </c>
      <c r="G43" s="86">
        <v>204.86199999999985</v>
      </c>
      <c r="H43" s="86">
        <v>182.23400000000049</v>
      </c>
      <c r="I43" s="125"/>
      <c r="J43" s="125"/>
      <c r="K43" s="125"/>
      <c r="L43" s="125"/>
      <c r="M43" s="125"/>
    </row>
    <row r="44" spans="1:13" s="21" customFormat="1" ht="13.5" x14ac:dyDescent="0.55000000000000004">
      <c r="A44" s="87"/>
      <c r="B44" s="121"/>
      <c r="C44" s="86"/>
      <c r="D44" s="86"/>
      <c r="E44" s="86"/>
      <c r="F44" s="86"/>
      <c r="G44" s="86"/>
      <c r="H44" s="86"/>
      <c r="I44" s="125"/>
      <c r="J44" s="125"/>
      <c r="K44" s="125"/>
      <c r="L44" s="125"/>
      <c r="M44" s="125"/>
    </row>
    <row r="45" spans="1:13" s="21" customFormat="1" ht="13.5" x14ac:dyDescent="0.55000000000000004">
      <c r="A45" s="30" t="s">
        <v>75</v>
      </c>
      <c r="B45" s="122">
        <v>-141.465</v>
      </c>
      <c r="C45" s="90">
        <v>-72.204999999999998</v>
      </c>
      <c r="D45" s="90">
        <v>-483.50599999999997</v>
      </c>
      <c r="E45" s="90">
        <v>-390.64600000000002</v>
      </c>
      <c r="F45" s="90">
        <v>-293.59899999999999</v>
      </c>
      <c r="G45" s="90">
        <v>-140.184</v>
      </c>
      <c r="H45" s="90">
        <v>-391.73200000000003</v>
      </c>
      <c r="I45" s="125"/>
      <c r="J45" s="125"/>
      <c r="K45" s="125"/>
      <c r="L45" s="125"/>
      <c r="M45" s="125"/>
    </row>
    <row r="46" spans="1:13" s="21" customFormat="1" ht="13.5" x14ac:dyDescent="0.55000000000000004">
      <c r="A46" s="6" t="s">
        <v>76</v>
      </c>
      <c r="B46" s="121">
        <v>237.15500000000114</v>
      </c>
      <c r="C46" s="86">
        <v>138.05499999999967</v>
      </c>
      <c r="D46" s="86">
        <v>-62.3850000000009</v>
      </c>
      <c r="E46" s="86">
        <v>42.638999999998703</v>
      </c>
      <c r="F46" s="86">
        <v>3.9629999999999086</v>
      </c>
      <c r="G46" s="86">
        <v>64.677999999999855</v>
      </c>
      <c r="H46" s="86">
        <v>-210.49799999999954</v>
      </c>
      <c r="I46" s="125"/>
      <c r="J46" s="125"/>
      <c r="K46" s="125"/>
      <c r="L46" s="125"/>
      <c r="M46" s="12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E95BE-6B6C-48B0-9526-7C0E926458D6}">
  <dimension ref="A1:J26"/>
  <sheetViews>
    <sheetView zoomScale="110" zoomScaleNormal="110" workbookViewId="0">
      <selection activeCell="E37" sqref="E37"/>
    </sheetView>
  </sheetViews>
  <sheetFormatPr defaultColWidth="8.796875" defaultRowHeight="19.899999999999999" x14ac:dyDescent="0.8"/>
  <cols>
    <col min="1" max="1" width="74.46484375" style="73" bestFit="1" customWidth="1"/>
    <col min="2" max="8" width="11.46484375" style="73" customWidth="1"/>
    <col min="9" max="16384" width="8.796875" style="73"/>
  </cols>
  <sheetData>
    <row r="1" spans="1:10" ht="23.65" x14ac:dyDescent="0.95">
      <c r="A1" s="1" t="s">
        <v>77</v>
      </c>
    </row>
    <row r="2" spans="1:10" x14ac:dyDescent="0.8">
      <c r="A2" s="49" t="s">
        <v>1</v>
      </c>
    </row>
    <row r="3" spans="1:10" s="21" customFormat="1" ht="27.4" thickBot="1" x14ac:dyDescent="0.6">
      <c r="A3" s="74" t="s">
        <v>2</v>
      </c>
      <c r="B3" s="4" t="s">
        <v>150</v>
      </c>
      <c r="C3" s="5" t="s">
        <v>145</v>
      </c>
      <c r="D3" s="5" t="s">
        <v>3</v>
      </c>
      <c r="E3" s="5" t="s">
        <v>4</v>
      </c>
      <c r="F3" s="5" t="s">
        <v>5</v>
      </c>
      <c r="G3" s="5" t="s">
        <v>6</v>
      </c>
    </row>
    <row r="4" spans="1:10" s="21" customFormat="1" ht="13.5" x14ac:dyDescent="0.55000000000000004">
      <c r="A4" s="91" t="s">
        <v>11</v>
      </c>
      <c r="B4" s="92">
        <v>99.100000000000406</v>
      </c>
      <c r="C4" s="93">
        <v>138.05499999999967</v>
      </c>
      <c r="D4" s="93">
        <v>-105.02399999999948</v>
      </c>
      <c r="E4" s="93">
        <v>38.675999999999675</v>
      </c>
      <c r="F4" s="93">
        <v>-60.715000000000146</v>
      </c>
      <c r="G4" s="93">
        <v>64.677999999999855</v>
      </c>
    </row>
    <row r="5" spans="1:10" s="21" customFormat="1" ht="13.5" x14ac:dyDescent="0.55000000000000004">
      <c r="A5" s="94" t="s">
        <v>78</v>
      </c>
      <c r="B5" s="85"/>
      <c r="C5" s="86"/>
      <c r="D5" s="86"/>
      <c r="E5" s="86"/>
      <c r="F5" s="86"/>
      <c r="G5" s="86"/>
    </row>
    <row r="6" spans="1:10" s="21" customFormat="1" ht="13.5" x14ac:dyDescent="0.55000000000000004">
      <c r="A6" s="95" t="s">
        <v>79</v>
      </c>
      <c r="B6" s="85"/>
      <c r="C6" s="86"/>
      <c r="D6" s="86"/>
      <c r="E6" s="86"/>
      <c r="F6" s="86"/>
      <c r="G6" s="86"/>
      <c r="I6" s="96"/>
      <c r="J6" s="97"/>
    </row>
    <row r="7" spans="1:10" s="21" customFormat="1" ht="13.5" x14ac:dyDescent="0.55000000000000004">
      <c r="A7" s="9" t="s">
        <v>80</v>
      </c>
      <c r="B7" s="88">
        <v>186.25799999999998</v>
      </c>
      <c r="C7" s="2">
        <v>174</v>
      </c>
      <c r="D7" s="2">
        <v>-344.87599999999998</v>
      </c>
      <c r="E7" s="2">
        <v>-346.5</v>
      </c>
      <c r="F7" s="2">
        <v>-245.15999999999985</v>
      </c>
      <c r="G7" s="2">
        <v>-1095.1840000000002</v>
      </c>
      <c r="I7" s="96"/>
      <c r="J7" s="97"/>
    </row>
    <row r="8" spans="1:10" s="21" customFormat="1" ht="13.5" x14ac:dyDescent="0.55000000000000004">
      <c r="A8" s="98" t="s">
        <v>81</v>
      </c>
      <c r="B8" s="88"/>
      <c r="C8" s="2"/>
      <c r="D8" s="2"/>
      <c r="E8" s="2"/>
      <c r="F8" s="2"/>
      <c r="G8" s="2"/>
    </row>
    <row r="9" spans="1:10" s="21" customFormat="1" ht="13.5" x14ac:dyDescent="0.55000000000000004">
      <c r="A9" s="30" t="s">
        <v>82</v>
      </c>
      <c r="B9" s="89">
        <v>-9.4740000000000002</v>
      </c>
      <c r="C9" s="90">
        <v>-8.8020000000000209</v>
      </c>
      <c r="D9" s="90">
        <v>-2.0830000000000002</v>
      </c>
      <c r="E9" s="90">
        <v>-46.887999999999998</v>
      </c>
      <c r="F9" s="90">
        <v>-2.7570000000000001</v>
      </c>
      <c r="G9" s="90">
        <v>-675.34699999999998</v>
      </c>
    </row>
    <row r="10" spans="1:10" s="21" customFormat="1" ht="13.5" x14ac:dyDescent="0.55000000000000004">
      <c r="A10" s="6" t="s">
        <v>83</v>
      </c>
      <c r="B10" s="85">
        <v>275.88400000000041</v>
      </c>
      <c r="C10" s="86">
        <v>303.25299999999964</v>
      </c>
      <c r="D10" s="86">
        <v>-451.98299999999949</v>
      </c>
      <c r="E10" s="86">
        <v>-354.21200000000027</v>
      </c>
      <c r="F10" s="86">
        <v>-308.63200000000001</v>
      </c>
      <c r="G10" s="86">
        <v>-1705.8530000000003</v>
      </c>
    </row>
    <row r="11" spans="1:10" s="21" customFormat="1" ht="13.5" x14ac:dyDescent="0.55000000000000004">
      <c r="A11" s="9"/>
      <c r="B11" s="88"/>
      <c r="C11" s="2"/>
      <c r="D11" s="2"/>
      <c r="E11" s="2"/>
      <c r="F11" s="2"/>
      <c r="G11" s="2"/>
    </row>
    <row r="12" spans="1:10" s="21" customFormat="1" ht="13.5" x14ac:dyDescent="0.55000000000000004">
      <c r="A12" s="9" t="s">
        <v>84</v>
      </c>
      <c r="B12" s="85"/>
      <c r="C12" s="86"/>
      <c r="D12" s="86"/>
      <c r="E12" s="86"/>
      <c r="F12" s="86"/>
      <c r="G12" s="86"/>
    </row>
    <row r="13" spans="1:10" s="21" customFormat="1" ht="13.5" x14ac:dyDescent="0.55000000000000004">
      <c r="A13" s="99" t="s">
        <v>85</v>
      </c>
      <c r="B13" s="85">
        <v>275.88400000000041</v>
      </c>
      <c r="C13" s="86">
        <v>303.25299999999964</v>
      </c>
      <c r="D13" s="86">
        <v>-451.98299999999949</v>
      </c>
      <c r="E13" s="86">
        <v>-354.21200000000027</v>
      </c>
      <c r="F13" s="86">
        <v>-308.63200000000001</v>
      </c>
      <c r="G13" s="86">
        <v>-1705.8530000000003</v>
      </c>
    </row>
    <row r="14" spans="1:10" s="21" customFormat="1" ht="13.5" x14ac:dyDescent="0.55000000000000004"/>
    <row r="15" spans="1:10" s="21" customFormat="1" ht="18.399999999999999" x14ac:dyDescent="0.75">
      <c r="A15" s="49" t="s">
        <v>18</v>
      </c>
    </row>
    <row r="16" spans="1:10" s="21" customFormat="1" ht="27.4" thickBot="1" x14ac:dyDescent="0.6">
      <c r="A16" s="74" t="s">
        <v>2</v>
      </c>
      <c r="B16" s="4" t="str">
        <f>+B3</f>
        <v>Q2
2026</v>
      </c>
      <c r="C16" s="5" t="s">
        <v>145</v>
      </c>
      <c r="D16" s="5" t="s">
        <v>3</v>
      </c>
      <c r="E16" s="5" t="s">
        <v>4</v>
      </c>
      <c r="F16" s="5" t="s">
        <v>5</v>
      </c>
      <c r="G16" s="5" t="s">
        <v>6</v>
      </c>
      <c r="H16" s="5" t="s">
        <v>19</v>
      </c>
    </row>
    <row r="17" spans="1:8" s="21" customFormat="1" ht="13.5" x14ac:dyDescent="0.55000000000000004">
      <c r="A17" s="91" t="s">
        <v>11</v>
      </c>
      <c r="B17" s="92">
        <v>237.15500000000114</v>
      </c>
      <c r="C17" s="93">
        <v>138.05499999999967</v>
      </c>
      <c r="D17" s="93">
        <v>-62.3850000000009</v>
      </c>
      <c r="E17" s="93">
        <v>42.638999999998703</v>
      </c>
      <c r="F17" s="93">
        <v>3.9629999999999086</v>
      </c>
      <c r="G17" s="93">
        <v>64.677999999999855</v>
      </c>
      <c r="H17" s="93">
        <v>-210.48299999999966</v>
      </c>
    </row>
    <row r="18" spans="1:8" s="21" customFormat="1" ht="13.5" x14ac:dyDescent="0.55000000000000004">
      <c r="A18" s="94" t="s">
        <v>78</v>
      </c>
      <c r="B18" s="85"/>
      <c r="C18" s="86"/>
      <c r="D18" s="86"/>
      <c r="E18" s="86"/>
      <c r="F18" s="86"/>
      <c r="G18" s="86"/>
      <c r="H18" s="86"/>
    </row>
    <row r="19" spans="1:8" s="21" customFormat="1" ht="13.5" x14ac:dyDescent="0.55000000000000004">
      <c r="A19" s="100" t="s">
        <v>79</v>
      </c>
      <c r="B19" s="85"/>
      <c r="C19" s="86"/>
      <c r="D19" s="86"/>
      <c r="E19" s="86"/>
      <c r="F19" s="86"/>
      <c r="G19" s="86"/>
      <c r="H19" s="86"/>
    </row>
    <row r="20" spans="1:8" s="21" customFormat="1" ht="13.5" x14ac:dyDescent="0.55000000000000004">
      <c r="A20" s="9" t="s">
        <v>80</v>
      </c>
      <c r="B20" s="88">
        <v>360.25799999999998</v>
      </c>
      <c r="C20" s="2">
        <v>174</v>
      </c>
      <c r="D20" s="2">
        <v>-2031.72</v>
      </c>
      <c r="E20" s="2">
        <v>-1686.8440000000001</v>
      </c>
      <c r="F20" s="2">
        <v>-1341.3440000000001</v>
      </c>
      <c r="G20" s="2">
        <v>-1095.1840000000002</v>
      </c>
      <c r="H20" s="2">
        <v>591.58199999999999</v>
      </c>
    </row>
    <row r="21" spans="1:8" s="21" customFormat="1" ht="13.5" x14ac:dyDescent="0.55000000000000004">
      <c r="A21" s="98" t="s">
        <v>81</v>
      </c>
      <c r="B21" s="88"/>
      <c r="C21" s="2"/>
      <c r="D21" s="2"/>
      <c r="E21" s="2"/>
      <c r="F21" s="2"/>
      <c r="G21" s="2"/>
      <c r="H21" s="2"/>
    </row>
    <row r="22" spans="1:8" s="21" customFormat="1" ht="13.5" x14ac:dyDescent="0.55000000000000004">
      <c r="A22" s="30" t="s">
        <v>82</v>
      </c>
      <c r="B22" s="89">
        <v>-18.275999999999954</v>
      </c>
      <c r="C22" s="90">
        <v>-8.8020000000000209</v>
      </c>
      <c r="D22" s="90">
        <v>-728</v>
      </c>
      <c r="E22" s="90">
        <v>-725.56600000000003</v>
      </c>
      <c r="F22" s="90">
        <v>-678.27800000000002</v>
      </c>
      <c r="G22" s="90">
        <v>-675.34699999999998</v>
      </c>
      <c r="H22" s="90">
        <v>-55.323999999999998</v>
      </c>
    </row>
    <row r="23" spans="1:8" s="21" customFormat="1" ht="13.5" x14ac:dyDescent="0.55000000000000004">
      <c r="A23" s="6" t="s">
        <v>83</v>
      </c>
      <c r="B23" s="85">
        <v>579.13700000000119</v>
      </c>
      <c r="C23" s="86">
        <v>303.25299999999964</v>
      </c>
      <c r="D23" s="86">
        <v>-2822.1050000000009</v>
      </c>
      <c r="E23" s="86">
        <v>-2369.7710000000015</v>
      </c>
      <c r="F23" s="86">
        <v>-2015.6590000000001</v>
      </c>
      <c r="G23" s="86">
        <v>-1705.8530000000003</v>
      </c>
      <c r="H23" s="86">
        <v>326.77500000000032</v>
      </c>
    </row>
    <row r="24" spans="1:8" s="21" customFormat="1" ht="13.5" x14ac:dyDescent="0.55000000000000004">
      <c r="A24" s="9"/>
      <c r="B24" s="88"/>
      <c r="C24" s="2"/>
      <c r="D24" s="2"/>
      <c r="E24" s="2"/>
      <c r="F24" s="2"/>
      <c r="G24" s="2"/>
      <c r="H24" s="2"/>
    </row>
    <row r="25" spans="1:8" s="21" customFormat="1" ht="13.5" x14ac:dyDescent="0.55000000000000004">
      <c r="A25" s="9" t="s">
        <v>84</v>
      </c>
      <c r="B25" s="85"/>
      <c r="C25" s="86"/>
      <c r="D25" s="86"/>
      <c r="E25" s="86"/>
      <c r="F25" s="86"/>
      <c r="G25" s="86"/>
      <c r="H25" s="86"/>
    </row>
    <row r="26" spans="1:8" s="21" customFormat="1" ht="13.5" x14ac:dyDescent="0.55000000000000004">
      <c r="A26" s="99" t="s">
        <v>85</v>
      </c>
      <c r="B26" s="85">
        <v>579.13700000000119</v>
      </c>
      <c r="C26" s="86">
        <v>303.25299999999964</v>
      </c>
      <c r="D26" s="86">
        <v>-2822.1050000000009</v>
      </c>
      <c r="E26" s="86">
        <v>-2369.7710000000015</v>
      </c>
      <c r="F26" s="86">
        <v>-2015.6590000000001</v>
      </c>
      <c r="G26" s="86">
        <v>-1705.8530000000003</v>
      </c>
      <c r="H26" s="86">
        <v>326.77500000000032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86E5D-FDF5-4DB4-B79D-A856A210955E}">
  <dimension ref="A1:T51"/>
  <sheetViews>
    <sheetView topLeftCell="A18" zoomScale="115" zoomScaleNormal="115" workbookViewId="0">
      <selection activeCell="F17" sqref="F17"/>
    </sheetView>
  </sheetViews>
  <sheetFormatPr defaultColWidth="8.796875" defaultRowHeight="19.899999999999999" x14ac:dyDescent="0.8"/>
  <cols>
    <col min="1" max="1" width="47.796875" style="73" bestFit="1" customWidth="1"/>
    <col min="2" max="8" width="14.1328125" style="73" customWidth="1"/>
    <col min="9" max="9" width="8.796875" style="73"/>
    <col min="10" max="10" width="10.46484375" style="73" bestFit="1" customWidth="1"/>
    <col min="11" max="11" width="10.1328125" style="73" customWidth="1"/>
    <col min="12" max="13" width="9.46484375" style="73" customWidth="1"/>
    <col min="14" max="14" width="17.46484375" style="73" customWidth="1"/>
    <col min="15" max="19" width="8.796875" style="73"/>
    <col min="20" max="20" width="14.1328125" style="73" customWidth="1"/>
    <col min="21" max="16384" width="8.796875" style="73"/>
  </cols>
  <sheetData>
    <row r="1" spans="1:20" ht="23.65" x14ac:dyDescent="0.95">
      <c r="A1" s="1" t="s">
        <v>86</v>
      </c>
      <c r="J1" s="101"/>
      <c r="K1" s="101"/>
      <c r="L1" s="101"/>
    </row>
    <row r="2" spans="1:20" x14ac:dyDescent="0.8">
      <c r="A2" s="49" t="s">
        <v>87</v>
      </c>
      <c r="J2" s="101"/>
      <c r="K2" s="101"/>
      <c r="L2" s="101"/>
    </row>
    <row r="3" spans="1:20" ht="27.4" thickBot="1" x14ac:dyDescent="0.85">
      <c r="A3" s="34" t="s">
        <v>2</v>
      </c>
      <c r="B3" s="58" t="s">
        <v>151</v>
      </c>
      <c r="C3" s="59" t="s">
        <v>146</v>
      </c>
      <c r="D3" s="59" t="s">
        <v>3</v>
      </c>
      <c r="E3" s="59" t="s">
        <v>4</v>
      </c>
      <c r="F3" s="59" t="s">
        <v>5</v>
      </c>
      <c r="G3" s="59" t="s">
        <v>6</v>
      </c>
      <c r="H3" s="59" t="s">
        <v>29</v>
      </c>
      <c r="J3" s="101"/>
      <c r="K3" s="101"/>
      <c r="L3" s="101"/>
      <c r="P3" s="101"/>
      <c r="Q3" s="101"/>
      <c r="R3" s="101"/>
      <c r="S3" s="101"/>
      <c r="T3" s="101"/>
    </row>
    <row r="4" spans="1:20" s="101" customFormat="1" x14ac:dyDescent="0.45">
      <c r="A4" s="50" t="s">
        <v>88</v>
      </c>
      <c r="B4" s="60"/>
      <c r="C4" s="61"/>
      <c r="D4" s="61"/>
      <c r="E4" s="61"/>
      <c r="F4" s="61"/>
      <c r="G4" s="61"/>
      <c r="H4" s="61"/>
    </row>
    <row r="5" spans="1:20" s="101" customFormat="1" x14ac:dyDescent="0.45">
      <c r="A5" s="31" t="s">
        <v>89</v>
      </c>
      <c r="B5" s="52">
        <v>11009.815000000001</v>
      </c>
      <c r="C5" s="53">
        <v>10846.8</v>
      </c>
      <c r="D5" s="53">
        <v>10699.829</v>
      </c>
      <c r="E5" s="64">
        <v>10988.505999999999</v>
      </c>
      <c r="F5" s="64">
        <v>11282.555</v>
      </c>
      <c r="G5" s="64">
        <v>11480.276</v>
      </c>
      <c r="H5" s="64">
        <v>10383.406000000001</v>
      </c>
      <c r="J5" s="129"/>
      <c r="K5" s="129"/>
      <c r="L5" s="129"/>
      <c r="M5" s="129"/>
      <c r="N5" s="129"/>
      <c r="O5" s="126"/>
      <c r="P5" s="126"/>
    </row>
    <row r="6" spans="1:20" s="101" customFormat="1" x14ac:dyDescent="0.45">
      <c r="A6" s="65" t="s">
        <v>90</v>
      </c>
      <c r="B6" s="33">
        <v>4776.3980000000001</v>
      </c>
      <c r="C6" s="36">
        <v>4984.4359999999997</v>
      </c>
      <c r="D6" s="36">
        <v>5148.1530000000002</v>
      </c>
      <c r="E6" s="36">
        <v>5578.7730000000001</v>
      </c>
      <c r="F6" s="36">
        <v>5943.8969999999999</v>
      </c>
      <c r="G6" s="36">
        <v>6520.4219999999996</v>
      </c>
      <c r="H6" s="36">
        <v>1761.393</v>
      </c>
      <c r="J6" s="129"/>
      <c r="K6" s="129"/>
      <c r="L6" s="129"/>
      <c r="M6" s="129"/>
      <c r="N6" s="129"/>
    </row>
    <row r="7" spans="1:20" s="101" customFormat="1" x14ac:dyDescent="0.45">
      <c r="A7" s="50" t="s">
        <v>91</v>
      </c>
      <c r="B7" s="51">
        <v>15786.213</v>
      </c>
      <c r="C7" s="35">
        <v>15831.235999999999</v>
      </c>
      <c r="D7" s="35">
        <v>15847.982</v>
      </c>
      <c r="E7" s="35">
        <v>16567.278999999999</v>
      </c>
      <c r="F7" s="35">
        <v>17226.452000000001</v>
      </c>
      <c r="G7" s="35">
        <v>18000.698</v>
      </c>
      <c r="H7" s="35">
        <v>12144.799000000001</v>
      </c>
      <c r="J7" s="129"/>
      <c r="K7" s="129"/>
      <c r="L7" s="129"/>
      <c r="M7" s="129"/>
      <c r="N7" s="129"/>
    </row>
    <row r="8" spans="1:20" s="101" customFormat="1" x14ac:dyDescent="0.45">
      <c r="A8" s="31"/>
      <c r="B8" s="66"/>
      <c r="C8" s="64"/>
      <c r="D8" s="64"/>
      <c r="E8" s="64"/>
      <c r="F8" s="64"/>
      <c r="G8" s="64"/>
      <c r="H8" s="64"/>
      <c r="J8" s="129"/>
      <c r="K8" s="129"/>
      <c r="L8" s="129"/>
      <c r="M8" s="129"/>
      <c r="N8" s="129"/>
    </row>
    <row r="9" spans="1:20" s="101" customFormat="1" x14ac:dyDescent="0.45">
      <c r="A9" s="50" t="s">
        <v>92</v>
      </c>
      <c r="B9" s="102">
        <v>118.41</v>
      </c>
      <c r="C9" s="109">
        <v>118.496</v>
      </c>
      <c r="D9" s="109">
        <v>118.345</v>
      </c>
      <c r="E9" s="35">
        <v>126.45099999999999</v>
      </c>
      <c r="F9" s="35">
        <v>135.44999999999999</v>
      </c>
      <c r="G9" s="35">
        <v>146.15</v>
      </c>
      <c r="H9" s="35">
        <v>28.338000000000001</v>
      </c>
      <c r="J9" s="129"/>
      <c r="K9" s="129"/>
      <c r="L9" s="129"/>
      <c r="M9" s="129"/>
      <c r="N9" s="129"/>
    </row>
    <row r="10" spans="1:20" s="101" customFormat="1" x14ac:dyDescent="0.45">
      <c r="A10" s="31"/>
      <c r="B10" s="66"/>
      <c r="C10" s="64"/>
      <c r="D10" s="64"/>
      <c r="E10" s="64"/>
      <c r="F10" s="64"/>
      <c r="G10" s="64"/>
      <c r="H10" s="64"/>
      <c r="J10" s="129"/>
      <c r="K10" s="129"/>
      <c r="L10" s="129"/>
      <c r="M10" s="129"/>
      <c r="N10" s="129"/>
    </row>
    <row r="11" spans="1:20" s="101" customFormat="1" x14ac:dyDescent="0.45">
      <c r="A11" s="50" t="s">
        <v>93</v>
      </c>
      <c r="B11" s="102">
        <v>150.13999999999999</v>
      </c>
      <c r="C11" s="109">
        <v>243.839</v>
      </c>
      <c r="D11" s="109">
        <v>250.19900000000001</v>
      </c>
      <c r="E11" s="35">
        <v>253.518</v>
      </c>
      <c r="F11" s="35">
        <v>225.07900000000001</v>
      </c>
      <c r="G11" s="35">
        <v>251.53899999999999</v>
      </c>
      <c r="H11" s="35">
        <v>149.55199999999999</v>
      </c>
      <c r="J11" s="129"/>
      <c r="K11" s="129"/>
      <c r="L11" s="129"/>
      <c r="M11" s="129"/>
      <c r="N11" s="129"/>
    </row>
    <row r="12" spans="1:20" s="101" customFormat="1" x14ac:dyDescent="0.45">
      <c r="A12" s="31"/>
      <c r="B12" s="66"/>
      <c r="C12" s="64"/>
      <c r="D12" s="64"/>
      <c r="E12" s="64"/>
      <c r="F12" s="64"/>
      <c r="G12" s="64"/>
      <c r="H12" s="64"/>
      <c r="J12" s="129"/>
      <c r="K12" s="129"/>
      <c r="L12" s="129"/>
      <c r="M12" s="129"/>
      <c r="N12" s="129"/>
    </row>
    <row r="13" spans="1:20" s="101" customFormat="1" x14ac:dyDescent="0.45">
      <c r="A13" s="31" t="s">
        <v>94</v>
      </c>
      <c r="B13" s="52">
        <v>311.29500000000002</v>
      </c>
      <c r="C13" s="53">
        <v>348.55900000000003</v>
      </c>
      <c r="D13" s="53">
        <v>351.35399999999998</v>
      </c>
      <c r="E13" s="64">
        <v>472.58100000000002</v>
      </c>
      <c r="F13" s="64">
        <v>540.52599999999995</v>
      </c>
      <c r="G13" s="64">
        <v>584.97199999999998</v>
      </c>
      <c r="H13" s="64">
        <v>1288.8030000000001</v>
      </c>
      <c r="J13" s="129"/>
      <c r="K13" s="129"/>
      <c r="L13" s="129"/>
      <c r="M13" s="129"/>
      <c r="N13" s="129"/>
    </row>
    <row r="14" spans="1:20" s="101" customFormat="1" x14ac:dyDescent="0.45">
      <c r="A14" s="65" t="s">
        <v>95</v>
      </c>
      <c r="B14" s="33">
        <v>324.69400000000002</v>
      </c>
      <c r="C14" s="36">
        <v>206.77600000000001</v>
      </c>
      <c r="D14" s="36">
        <v>199.196</v>
      </c>
      <c r="E14" s="64">
        <v>207.62799999999999</v>
      </c>
      <c r="F14" s="64">
        <v>213.095</v>
      </c>
      <c r="G14" s="64">
        <v>206.90299999999999</v>
      </c>
      <c r="H14" s="64">
        <v>124.474</v>
      </c>
      <c r="J14" s="129"/>
      <c r="K14" s="129"/>
      <c r="L14" s="129"/>
      <c r="M14" s="129"/>
      <c r="N14" s="129"/>
    </row>
    <row r="15" spans="1:20" s="101" customFormat="1" x14ac:dyDescent="0.45">
      <c r="A15" s="67" t="s">
        <v>96</v>
      </c>
      <c r="B15" s="103">
        <v>635.98900000000003</v>
      </c>
      <c r="C15" s="104">
        <v>555.33500000000004</v>
      </c>
      <c r="D15" s="104">
        <v>550.54999999999995</v>
      </c>
      <c r="E15" s="104">
        <v>680.20900000000006</v>
      </c>
      <c r="F15" s="104">
        <v>753.62099999999998</v>
      </c>
      <c r="G15" s="104">
        <v>791.875</v>
      </c>
      <c r="H15" s="104">
        <v>1413.277</v>
      </c>
      <c r="J15" s="129"/>
      <c r="K15" s="129"/>
      <c r="L15" s="129"/>
      <c r="M15" s="129"/>
      <c r="N15" s="129"/>
    </row>
    <row r="16" spans="1:20" s="101" customFormat="1" x14ac:dyDescent="0.45">
      <c r="A16" s="50" t="s">
        <v>97</v>
      </c>
      <c r="B16" s="51">
        <v>16690.752</v>
      </c>
      <c r="C16" s="35">
        <v>16748.905999999999</v>
      </c>
      <c r="D16" s="35">
        <v>16767.076000000001</v>
      </c>
      <c r="E16" s="35">
        <v>17627.456999999999</v>
      </c>
      <c r="F16" s="35">
        <v>18340.602000000003</v>
      </c>
      <c r="G16" s="35">
        <v>19190.261999999999</v>
      </c>
      <c r="H16" s="35">
        <v>13734.966</v>
      </c>
      <c r="J16" s="129"/>
      <c r="K16" s="129"/>
      <c r="L16" s="129"/>
      <c r="M16" s="129"/>
      <c r="N16" s="129"/>
    </row>
    <row r="17" spans="1:20" s="101" customFormat="1" x14ac:dyDescent="0.45">
      <c r="A17" s="50"/>
      <c r="B17" s="51"/>
      <c r="C17" s="35"/>
      <c r="D17" s="35"/>
      <c r="E17" s="35"/>
      <c r="F17" s="35"/>
      <c r="G17" s="35"/>
      <c r="H17" s="35"/>
      <c r="J17" s="129"/>
      <c r="K17" s="129"/>
      <c r="L17" s="129"/>
      <c r="M17" s="129"/>
      <c r="N17" s="129"/>
    </row>
    <row r="18" spans="1:20" s="101" customFormat="1" x14ac:dyDescent="0.45">
      <c r="A18" s="63" t="s">
        <v>98</v>
      </c>
      <c r="B18" s="51"/>
      <c r="C18" s="35"/>
      <c r="D18" s="35"/>
      <c r="E18" s="35"/>
      <c r="F18" s="35"/>
      <c r="G18" s="35"/>
      <c r="H18" s="35"/>
      <c r="J18" s="129"/>
      <c r="K18" s="129"/>
      <c r="L18" s="129"/>
      <c r="M18" s="129"/>
      <c r="N18" s="129"/>
    </row>
    <row r="19" spans="1:20" s="101" customFormat="1" x14ac:dyDescent="0.45">
      <c r="A19" s="31" t="s">
        <v>95</v>
      </c>
      <c r="B19" s="66">
        <v>1163.954</v>
      </c>
      <c r="C19" s="64">
        <v>1245.8800000000001</v>
      </c>
      <c r="D19" s="64">
        <v>1289.0060000000001</v>
      </c>
      <c r="E19" s="64">
        <v>1357.1179999999999</v>
      </c>
      <c r="F19" s="64">
        <v>1569.4880000000001</v>
      </c>
      <c r="G19" s="64">
        <v>1395.921</v>
      </c>
      <c r="H19" s="64">
        <v>790.02800000000002</v>
      </c>
      <c r="J19" s="129"/>
      <c r="K19" s="129"/>
      <c r="L19" s="129"/>
      <c r="M19" s="129"/>
      <c r="N19" s="129"/>
    </row>
    <row r="20" spans="1:20" s="101" customFormat="1" x14ac:dyDescent="0.45">
      <c r="A20" s="32" t="s">
        <v>99</v>
      </c>
      <c r="B20" s="33">
        <v>1322.357</v>
      </c>
      <c r="C20" s="36">
        <v>1380.991</v>
      </c>
      <c r="D20" s="36">
        <v>1230.3579999999999</v>
      </c>
      <c r="E20" s="36">
        <v>1220.931</v>
      </c>
      <c r="F20" s="36">
        <v>1230.0350000000001</v>
      </c>
      <c r="G20" s="36">
        <v>2176.1260000000002</v>
      </c>
      <c r="H20" s="36">
        <v>3542.7109999999998</v>
      </c>
      <c r="J20" s="129"/>
      <c r="K20" s="129"/>
      <c r="L20" s="129"/>
      <c r="M20" s="129"/>
      <c r="N20" s="129"/>
    </row>
    <row r="21" spans="1:20" s="101" customFormat="1" x14ac:dyDescent="0.45">
      <c r="A21" s="67" t="s">
        <v>100</v>
      </c>
      <c r="B21" s="103">
        <v>2486.3109999999997</v>
      </c>
      <c r="C21" s="104">
        <v>2626.8710000000001</v>
      </c>
      <c r="D21" s="104">
        <v>2519.364</v>
      </c>
      <c r="E21" s="104">
        <v>2578.049</v>
      </c>
      <c r="F21" s="104">
        <v>2799.5230000000001</v>
      </c>
      <c r="G21" s="104">
        <v>3572.0470000000005</v>
      </c>
      <c r="H21" s="104">
        <v>4332.7389999999996</v>
      </c>
      <c r="J21" s="129"/>
      <c r="K21" s="129"/>
      <c r="L21" s="129"/>
      <c r="M21" s="129"/>
      <c r="N21" s="129"/>
    </row>
    <row r="22" spans="1:20" s="101" customFormat="1" x14ac:dyDescent="0.45">
      <c r="A22" s="50" t="s">
        <v>101</v>
      </c>
      <c r="B22" s="51">
        <v>19177.063000000002</v>
      </c>
      <c r="C22" s="35">
        <v>19375.834999999999</v>
      </c>
      <c r="D22" s="35">
        <v>19286.442999999999</v>
      </c>
      <c r="E22" s="35">
        <v>20205.847999999998</v>
      </c>
      <c r="F22" s="35">
        <v>21139.798999999999</v>
      </c>
      <c r="G22" s="35">
        <v>22762.289000000001</v>
      </c>
      <c r="H22" s="35">
        <v>18068.383999999998</v>
      </c>
      <c r="J22" s="129"/>
      <c r="K22" s="129"/>
      <c r="L22" s="129"/>
      <c r="M22" s="129"/>
      <c r="N22" s="129"/>
    </row>
    <row r="23" spans="1:20" s="101" customFormat="1" x14ac:dyDescent="0.45">
      <c r="A23" s="50"/>
      <c r="B23" s="51"/>
      <c r="C23" s="35"/>
      <c r="D23" s="35"/>
      <c r="E23" s="35"/>
      <c r="F23" s="35"/>
      <c r="G23" s="35"/>
      <c r="H23" s="35"/>
      <c r="J23" s="129"/>
      <c r="K23" s="129"/>
      <c r="L23" s="129"/>
      <c r="M23" s="129"/>
      <c r="N23" s="129"/>
    </row>
    <row r="24" spans="1:20" x14ac:dyDescent="0.8">
      <c r="A24" s="68" t="s">
        <v>102</v>
      </c>
      <c r="B24" s="51"/>
      <c r="C24" s="35"/>
      <c r="D24" s="35"/>
      <c r="E24" s="69"/>
      <c r="F24" s="69"/>
      <c r="G24" s="69"/>
      <c r="H24" s="69"/>
      <c r="J24" s="129"/>
      <c r="K24" s="129"/>
      <c r="L24" s="129"/>
      <c r="M24" s="129"/>
      <c r="N24" s="129"/>
    </row>
    <row r="25" spans="1:20" x14ac:dyDescent="0.8">
      <c r="A25" s="70" t="s">
        <v>103</v>
      </c>
      <c r="B25" s="33">
        <v>11327.455</v>
      </c>
      <c r="C25" s="36">
        <v>11375.824000000001</v>
      </c>
      <c r="D25" s="36">
        <v>10617.447</v>
      </c>
      <c r="E25" s="36">
        <v>11210.727999999999</v>
      </c>
      <c r="F25" s="36">
        <v>11557.655000000001</v>
      </c>
      <c r="G25" s="36">
        <v>11932.396000000001</v>
      </c>
      <c r="H25" s="36">
        <v>13736.448</v>
      </c>
      <c r="J25" s="129"/>
      <c r="K25" s="129"/>
      <c r="L25" s="129"/>
      <c r="M25" s="129"/>
      <c r="N25" s="129"/>
    </row>
    <row r="26" spans="1:20" x14ac:dyDescent="0.8">
      <c r="A26" s="68" t="s">
        <v>104</v>
      </c>
      <c r="B26" s="51">
        <v>11327.455</v>
      </c>
      <c r="C26" s="35">
        <v>11375.824000000001</v>
      </c>
      <c r="D26" s="35">
        <v>10617.447</v>
      </c>
      <c r="E26" s="105">
        <v>11210.727999999999</v>
      </c>
      <c r="F26" s="105">
        <v>11557.655000000001</v>
      </c>
      <c r="G26" s="105">
        <v>11932.396000000001</v>
      </c>
      <c r="H26" s="105">
        <v>13736.448</v>
      </c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</row>
    <row r="27" spans="1:20" x14ac:dyDescent="0.8">
      <c r="A27" s="21"/>
      <c r="B27" s="51"/>
      <c r="C27" s="35"/>
      <c r="D27" s="35"/>
      <c r="E27" s="69"/>
      <c r="F27" s="69"/>
      <c r="G27" s="69"/>
      <c r="H27" s="69"/>
      <c r="J27" s="129"/>
      <c r="K27" s="129"/>
      <c r="L27" s="129"/>
      <c r="M27" s="129"/>
      <c r="N27" s="129"/>
    </row>
    <row r="28" spans="1:20" x14ac:dyDescent="0.8">
      <c r="A28" s="68" t="s">
        <v>105</v>
      </c>
      <c r="B28" s="51"/>
      <c r="C28" s="35"/>
      <c r="D28" s="35"/>
      <c r="E28" s="69"/>
      <c r="F28" s="69"/>
      <c r="G28" s="69"/>
      <c r="H28" s="69"/>
      <c r="J28" s="129"/>
      <c r="K28" s="129"/>
      <c r="L28" s="129"/>
      <c r="M28" s="129"/>
      <c r="N28" s="129"/>
    </row>
    <row r="29" spans="1:20" x14ac:dyDescent="0.8">
      <c r="A29" s="21" t="s">
        <v>106</v>
      </c>
      <c r="B29" s="52">
        <v>4521.058</v>
      </c>
      <c r="C29" s="53">
        <v>3701.3</v>
      </c>
      <c r="D29" s="53">
        <v>3118.9659999999999</v>
      </c>
      <c r="E29" s="64">
        <v>3662.181</v>
      </c>
      <c r="F29" s="64">
        <v>4071.1959999999999</v>
      </c>
      <c r="G29" s="64">
        <v>4299.3999999999996</v>
      </c>
      <c r="H29" s="64">
        <v>0</v>
      </c>
      <c r="J29" s="129"/>
      <c r="K29" s="129"/>
      <c r="L29" s="129"/>
      <c r="M29" s="129"/>
      <c r="N29" s="129"/>
    </row>
    <row r="30" spans="1:20" x14ac:dyDescent="0.8">
      <c r="A30" s="21" t="s">
        <v>107</v>
      </c>
      <c r="B30" s="52">
        <v>107.345</v>
      </c>
      <c r="C30" s="53">
        <v>192.01499999999999</v>
      </c>
      <c r="D30" s="53">
        <v>198.101</v>
      </c>
      <c r="E30" s="64">
        <v>210.184</v>
      </c>
      <c r="F30" s="64">
        <v>185.85</v>
      </c>
      <c r="G30" s="64">
        <v>199.35900000000001</v>
      </c>
      <c r="H30" s="64">
        <v>115.071</v>
      </c>
      <c r="J30" s="129"/>
      <c r="K30" s="129"/>
      <c r="L30" s="129"/>
      <c r="M30" s="129"/>
      <c r="N30" s="129"/>
    </row>
    <row r="31" spans="1:20" x14ac:dyDescent="0.8">
      <c r="A31" s="70" t="s">
        <v>108</v>
      </c>
      <c r="B31" s="33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0.1069999999999709</v>
      </c>
      <c r="H31" s="36">
        <v>1.4999999999999999E-2</v>
      </c>
      <c r="J31" s="129"/>
      <c r="K31" s="129"/>
      <c r="L31" s="129"/>
      <c r="M31" s="129"/>
      <c r="N31" s="129"/>
    </row>
    <row r="32" spans="1:20" x14ac:dyDescent="0.8">
      <c r="A32" s="68" t="s">
        <v>109</v>
      </c>
      <c r="B32" s="51">
        <v>4628.4030000000002</v>
      </c>
      <c r="C32" s="35">
        <v>3893.3150000000001</v>
      </c>
      <c r="D32" s="35">
        <v>3317.067</v>
      </c>
      <c r="E32" s="105">
        <v>3872.3650000000002</v>
      </c>
      <c r="F32" s="105">
        <v>4257.0460000000003</v>
      </c>
      <c r="G32" s="105">
        <v>4498.866</v>
      </c>
      <c r="H32" s="105">
        <v>115.086</v>
      </c>
      <c r="J32" s="129"/>
      <c r="K32" s="129"/>
      <c r="L32" s="129"/>
      <c r="M32" s="129"/>
      <c r="N32" s="129"/>
    </row>
    <row r="33" spans="1:14" x14ac:dyDescent="0.8">
      <c r="A33" s="21"/>
      <c r="B33" s="51"/>
      <c r="C33" s="35"/>
      <c r="D33" s="35"/>
      <c r="E33" s="69"/>
      <c r="F33" s="69"/>
      <c r="G33" s="69"/>
      <c r="H33" s="69"/>
      <c r="J33" s="129"/>
      <c r="K33" s="129"/>
      <c r="L33" s="129"/>
      <c r="M33" s="129"/>
      <c r="N33" s="129"/>
    </row>
    <row r="34" spans="1:14" x14ac:dyDescent="0.8">
      <c r="A34" s="21" t="s">
        <v>110</v>
      </c>
      <c r="B34" s="52">
        <v>812.90599999999995</v>
      </c>
      <c r="C34" s="53">
        <v>858.11900000000003</v>
      </c>
      <c r="D34" s="53">
        <v>908.70699999999999</v>
      </c>
      <c r="E34" s="64">
        <v>965.64400000000001</v>
      </c>
      <c r="F34" s="64">
        <v>1029.972</v>
      </c>
      <c r="G34" s="64">
        <v>1144.222</v>
      </c>
      <c r="H34" s="64">
        <v>421.93</v>
      </c>
      <c r="J34" s="129"/>
      <c r="K34" s="129"/>
      <c r="L34" s="129"/>
      <c r="M34" s="129"/>
      <c r="N34" s="129"/>
    </row>
    <row r="35" spans="1:14" x14ac:dyDescent="0.8">
      <c r="A35" s="21" t="s">
        <v>111</v>
      </c>
      <c r="B35" s="52">
        <v>121.31399999999999</v>
      </c>
      <c r="C35" s="53">
        <v>121.92400000000001</v>
      </c>
      <c r="D35" s="53">
        <v>128.72499999999999</v>
      </c>
      <c r="E35" s="64">
        <v>110.996</v>
      </c>
      <c r="F35" s="64">
        <v>112.205</v>
      </c>
      <c r="G35" s="64">
        <v>953.96299999999997</v>
      </c>
      <c r="H35" s="64">
        <v>669.51300000000003</v>
      </c>
      <c r="J35" s="129"/>
      <c r="K35" s="129"/>
      <c r="L35" s="129"/>
      <c r="M35" s="129"/>
      <c r="N35" s="129"/>
    </row>
    <row r="36" spans="1:14" x14ac:dyDescent="0.8">
      <c r="A36" s="70" t="s">
        <v>112</v>
      </c>
      <c r="B36" s="33">
        <v>41.631999999999998</v>
      </c>
      <c r="C36" s="36">
        <v>39.649000000000001</v>
      </c>
      <c r="D36" s="36">
        <v>61.19</v>
      </c>
      <c r="E36" s="36">
        <v>53.164000000000001</v>
      </c>
      <c r="F36" s="36">
        <v>46.758000000000003</v>
      </c>
      <c r="G36" s="36">
        <v>176.565</v>
      </c>
      <c r="H36" s="36">
        <v>183.85700000000003</v>
      </c>
      <c r="J36" s="129"/>
      <c r="K36" s="129"/>
      <c r="L36" s="129"/>
      <c r="M36" s="129"/>
      <c r="N36" s="129"/>
    </row>
    <row r="37" spans="1:14" x14ac:dyDescent="0.8">
      <c r="A37" s="71" t="s">
        <v>113</v>
      </c>
      <c r="B37" s="106">
        <v>975.85199999999986</v>
      </c>
      <c r="C37" s="123">
        <v>1019.692</v>
      </c>
      <c r="D37" s="123">
        <v>1098.6220000000001</v>
      </c>
      <c r="E37" s="107">
        <v>1129.8040000000001</v>
      </c>
      <c r="F37" s="107">
        <v>1189.9349999999999</v>
      </c>
      <c r="G37" s="107">
        <v>2274.75</v>
      </c>
      <c r="H37" s="107">
        <v>1276.3</v>
      </c>
      <c r="J37" s="129"/>
      <c r="K37" s="129"/>
      <c r="L37" s="129"/>
      <c r="M37" s="129"/>
      <c r="N37" s="129"/>
    </row>
    <row r="38" spans="1:14" x14ac:dyDescent="0.8">
      <c r="A38" s="68" t="s">
        <v>114</v>
      </c>
      <c r="B38" s="51">
        <v>5604.2550000000001</v>
      </c>
      <c r="C38" s="35">
        <v>4913.0069999999996</v>
      </c>
      <c r="D38" s="35">
        <v>4415.6890000000003</v>
      </c>
      <c r="E38" s="105">
        <v>5002.1689999999999</v>
      </c>
      <c r="F38" s="105">
        <v>5446.9809999999998</v>
      </c>
      <c r="G38" s="105">
        <v>6773.616</v>
      </c>
      <c r="H38" s="105">
        <v>1391.386</v>
      </c>
      <c r="J38" s="129"/>
      <c r="K38" s="129"/>
      <c r="L38" s="129"/>
      <c r="M38" s="129"/>
      <c r="N38" s="129"/>
    </row>
    <row r="39" spans="1:14" x14ac:dyDescent="0.8">
      <c r="A39" s="21"/>
      <c r="B39" s="51"/>
      <c r="C39" s="35"/>
      <c r="D39" s="35"/>
      <c r="E39" s="69"/>
      <c r="F39" s="69"/>
      <c r="G39" s="69"/>
      <c r="H39" s="69"/>
      <c r="J39" s="129"/>
      <c r="K39" s="129"/>
      <c r="L39" s="129"/>
      <c r="M39" s="129"/>
      <c r="N39" s="129"/>
    </row>
    <row r="40" spans="1:14" x14ac:dyDescent="0.8">
      <c r="A40" s="68" t="s">
        <v>115</v>
      </c>
      <c r="B40" s="51"/>
      <c r="C40" s="35"/>
      <c r="D40" s="35"/>
      <c r="E40" s="69"/>
      <c r="F40" s="69"/>
      <c r="G40" s="69"/>
      <c r="H40" s="69"/>
      <c r="J40" s="129"/>
      <c r="K40" s="129"/>
      <c r="L40" s="129"/>
      <c r="M40" s="129"/>
      <c r="N40" s="129"/>
    </row>
    <row r="41" spans="1:14" x14ac:dyDescent="0.8">
      <c r="A41" s="21" t="s">
        <v>110</v>
      </c>
      <c r="B41" s="52">
        <v>0</v>
      </c>
      <c r="C41" s="53">
        <v>0</v>
      </c>
      <c r="D41" s="53">
        <v>0</v>
      </c>
      <c r="E41" s="53">
        <v>0</v>
      </c>
      <c r="F41" s="53">
        <v>0.60399999999999998</v>
      </c>
      <c r="G41" s="53">
        <v>0</v>
      </c>
      <c r="H41" s="53">
        <v>0.31</v>
      </c>
      <c r="J41" s="129"/>
      <c r="K41" s="129"/>
      <c r="L41" s="129"/>
      <c r="M41" s="129"/>
      <c r="N41" s="129"/>
    </row>
    <row r="42" spans="1:14" x14ac:dyDescent="0.8">
      <c r="A42" s="21" t="s">
        <v>111</v>
      </c>
      <c r="B42" s="52">
        <v>0</v>
      </c>
      <c r="C42" s="53">
        <v>469.87400000000002</v>
      </c>
      <c r="D42" s="53">
        <v>1015.919</v>
      </c>
      <c r="E42" s="53">
        <v>1016.742</v>
      </c>
      <c r="F42" s="53">
        <v>997.51499999999999</v>
      </c>
      <c r="G42" s="53">
        <v>1295.423</v>
      </c>
      <c r="H42" s="53">
        <v>1003.597</v>
      </c>
      <c r="J42" s="129"/>
      <c r="K42" s="129"/>
      <c r="L42" s="129"/>
      <c r="M42" s="129"/>
      <c r="N42" s="129"/>
    </row>
    <row r="43" spans="1:14" x14ac:dyDescent="0.8">
      <c r="A43" s="21" t="s">
        <v>106</v>
      </c>
      <c r="B43" s="52">
        <v>48.718000000000004</v>
      </c>
      <c r="C43" s="53">
        <v>430.05200000000002</v>
      </c>
      <c r="D43" s="53">
        <v>368.30200000000002</v>
      </c>
      <c r="E43" s="53">
        <v>376.94</v>
      </c>
      <c r="F43" s="53">
        <v>95.013000000000005</v>
      </c>
      <c r="G43" s="53">
        <v>100.355</v>
      </c>
      <c r="H43" s="53">
        <v>0</v>
      </c>
      <c r="J43" s="129"/>
      <c r="K43" s="129"/>
      <c r="L43" s="129"/>
      <c r="M43" s="129"/>
      <c r="N43" s="129"/>
    </row>
    <row r="44" spans="1:14" x14ac:dyDescent="0.8">
      <c r="A44" s="21" t="s">
        <v>107</v>
      </c>
      <c r="B44" s="52">
        <v>49.518000000000001</v>
      </c>
      <c r="C44" s="53">
        <v>56.889000000000003</v>
      </c>
      <c r="D44" s="53">
        <v>54.98</v>
      </c>
      <c r="E44" s="53">
        <v>53.262999999999998</v>
      </c>
      <c r="F44" s="53">
        <v>46.808999999999997</v>
      </c>
      <c r="G44" s="53">
        <v>54.072000000000003</v>
      </c>
      <c r="H44" s="53">
        <v>35.820999999999998</v>
      </c>
      <c r="J44" s="129"/>
      <c r="K44" s="129"/>
      <c r="L44" s="129"/>
      <c r="M44" s="129"/>
      <c r="N44" s="129"/>
    </row>
    <row r="45" spans="1:14" x14ac:dyDescent="0.8">
      <c r="A45" s="70" t="s">
        <v>112</v>
      </c>
      <c r="B45" s="33">
        <v>2147.1170000000002</v>
      </c>
      <c r="C45" s="36">
        <v>2130.1889999999999</v>
      </c>
      <c r="D45" s="36">
        <v>2814.1060000000002</v>
      </c>
      <c r="E45" s="36">
        <v>2545.5059999999999</v>
      </c>
      <c r="F45" s="36">
        <v>2995.826</v>
      </c>
      <c r="G45" s="36">
        <v>2606.4270000000001</v>
      </c>
      <c r="H45" s="36">
        <v>1902.1320000000001</v>
      </c>
      <c r="J45" s="129"/>
      <c r="K45" s="129"/>
      <c r="L45" s="129"/>
      <c r="M45" s="129"/>
      <c r="N45" s="129"/>
    </row>
    <row r="46" spans="1:14" x14ac:dyDescent="0.8">
      <c r="A46" s="71" t="s">
        <v>116</v>
      </c>
      <c r="B46" s="106">
        <v>2245.3530000000001</v>
      </c>
      <c r="C46" s="123">
        <v>3087.0039999999999</v>
      </c>
      <c r="D46" s="123">
        <v>4253.3070000000007</v>
      </c>
      <c r="E46" s="107">
        <v>3992.951</v>
      </c>
      <c r="F46" s="107">
        <v>4135.1630000000005</v>
      </c>
      <c r="G46" s="107">
        <v>4056.277</v>
      </c>
      <c r="H46" s="107">
        <v>2940.55</v>
      </c>
      <c r="J46" s="129"/>
      <c r="K46" s="129"/>
      <c r="L46" s="129"/>
      <c r="M46" s="129"/>
      <c r="N46" s="129"/>
    </row>
    <row r="47" spans="1:14" x14ac:dyDescent="0.8">
      <c r="A47" s="71" t="s">
        <v>117</v>
      </c>
      <c r="B47" s="106">
        <v>7849.6080000000002</v>
      </c>
      <c r="C47" s="123">
        <v>8000.0109999999995</v>
      </c>
      <c r="D47" s="123">
        <v>8668.996000000001</v>
      </c>
      <c r="E47" s="107">
        <v>8995.119999999999</v>
      </c>
      <c r="F47" s="107">
        <v>9582.1440000000002</v>
      </c>
      <c r="G47" s="107">
        <v>10829.893</v>
      </c>
      <c r="H47" s="107">
        <v>4331.9359999999997</v>
      </c>
      <c r="J47" s="129"/>
      <c r="K47" s="129"/>
      <c r="L47" s="129"/>
      <c r="M47" s="129"/>
      <c r="N47" s="129"/>
    </row>
    <row r="48" spans="1:14" x14ac:dyDescent="0.8">
      <c r="A48" s="68" t="s">
        <v>118</v>
      </c>
      <c r="B48" s="51">
        <v>19177.063000000002</v>
      </c>
      <c r="C48" s="35">
        <v>19375.834999999999</v>
      </c>
      <c r="D48" s="35">
        <v>19286.442999999999</v>
      </c>
      <c r="E48" s="105">
        <v>20205.847999999998</v>
      </c>
      <c r="F48" s="105">
        <v>21139.798999999999</v>
      </c>
      <c r="G48" s="105">
        <v>22762.289000000001</v>
      </c>
      <c r="H48" s="105">
        <v>18068.383999999998</v>
      </c>
      <c r="J48" s="129"/>
      <c r="K48" s="129"/>
      <c r="L48" s="129"/>
      <c r="M48" s="129"/>
      <c r="N48" s="129"/>
    </row>
    <row r="49" spans="2:8" x14ac:dyDescent="0.8">
      <c r="B49" s="138"/>
      <c r="C49" s="139"/>
      <c r="D49" s="139"/>
      <c r="E49" s="139"/>
      <c r="F49" s="139"/>
      <c r="G49" s="139"/>
      <c r="H49" s="139"/>
    </row>
    <row r="51" spans="2:8" x14ac:dyDescent="0.8">
      <c r="B51" s="138"/>
      <c r="C51" s="138"/>
      <c r="D51" s="138"/>
      <c r="E51" s="138"/>
      <c r="F51" s="138"/>
      <c r="G51" s="138"/>
      <c r="H51" s="13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E9B80-4C2C-4B2E-8D59-A449FF0D8978}">
  <dimension ref="A1:N52"/>
  <sheetViews>
    <sheetView zoomScale="145" zoomScaleNormal="145" workbookViewId="0">
      <selection activeCell="A26" sqref="A26"/>
    </sheetView>
  </sheetViews>
  <sheetFormatPr defaultColWidth="8.796875" defaultRowHeight="10.5" x14ac:dyDescent="0.35"/>
  <cols>
    <col min="1" max="1" width="59.46484375" style="72" bestFit="1" customWidth="1"/>
    <col min="2" max="8" width="10.46484375" style="72" customWidth="1"/>
    <col min="9" max="16384" width="8.796875" style="72"/>
  </cols>
  <sheetData>
    <row r="1" spans="1:12" ht="23.65" x14ac:dyDescent="0.95">
      <c r="A1" s="1" t="s">
        <v>119</v>
      </c>
      <c r="B1" s="13"/>
      <c r="C1" s="13"/>
      <c r="D1" s="13"/>
      <c r="E1" s="13"/>
      <c r="F1" s="13"/>
      <c r="G1" s="13"/>
    </row>
    <row r="2" spans="1:12" ht="18.399999999999999" x14ac:dyDescent="0.75">
      <c r="A2" s="49" t="s">
        <v>1</v>
      </c>
    </row>
    <row r="3" spans="1:12" ht="27.4" thickBot="1" x14ac:dyDescent="0.6">
      <c r="A3" s="3" t="s">
        <v>2</v>
      </c>
      <c r="B3" s="4" t="s">
        <v>150</v>
      </c>
      <c r="C3" s="5" t="s">
        <v>145</v>
      </c>
      <c r="D3" s="5" t="s">
        <v>3</v>
      </c>
      <c r="E3" s="5" t="s">
        <v>4</v>
      </c>
      <c r="F3" s="5" t="s">
        <v>5</v>
      </c>
      <c r="G3" s="5" t="s">
        <v>6</v>
      </c>
    </row>
    <row r="4" spans="1:12" ht="13.5" x14ac:dyDescent="0.55000000000000004">
      <c r="A4" s="9" t="s">
        <v>120</v>
      </c>
      <c r="B4" s="37">
        <v>168.35900000000001</v>
      </c>
      <c r="C4" s="39">
        <v>210.261</v>
      </c>
      <c r="D4" s="39">
        <v>-12.163000000000011</v>
      </c>
      <c r="E4" s="39">
        <v>136</v>
      </c>
      <c r="F4" s="39">
        <v>93</v>
      </c>
      <c r="G4" s="39">
        <v>204.88200000000001</v>
      </c>
      <c r="I4" s="127"/>
      <c r="J4" s="127"/>
      <c r="K4" s="127"/>
      <c r="L4" s="127"/>
    </row>
    <row r="5" spans="1:12" ht="13.5" x14ac:dyDescent="0.55000000000000004">
      <c r="A5" s="9" t="s">
        <v>121</v>
      </c>
      <c r="B5" s="37">
        <v>452.78784387139302</v>
      </c>
      <c r="C5" s="39">
        <v>524.13115612860713</v>
      </c>
      <c r="D5" s="39">
        <v>680</v>
      </c>
      <c r="E5" s="39">
        <v>414</v>
      </c>
      <c r="F5" s="39">
        <v>419</v>
      </c>
      <c r="G5" s="39">
        <v>324.89999999999998</v>
      </c>
      <c r="I5" s="127"/>
      <c r="J5" s="127"/>
      <c r="K5" s="127"/>
      <c r="L5" s="127"/>
    </row>
    <row r="6" spans="1:12" ht="13.5" x14ac:dyDescent="0.55000000000000004">
      <c r="A6" s="9" t="s">
        <v>54</v>
      </c>
      <c r="B6" s="37">
        <v>-186.792</v>
      </c>
      <c r="C6" s="39">
        <v>-17.835000000000001</v>
      </c>
      <c r="D6" s="39">
        <v>-75</v>
      </c>
      <c r="E6" s="39">
        <v>-170.4</v>
      </c>
      <c r="F6" s="39">
        <v>-236</v>
      </c>
      <c r="G6" s="39">
        <v>-213.7</v>
      </c>
      <c r="I6" s="127"/>
      <c r="J6" s="127"/>
      <c r="K6" s="127"/>
      <c r="L6" s="127"/>
    </row>
    <row r="7" spans="1:12" ht="13.5" x14ac:dyDescent="0.55000000000000004">
      <c r="A7" s="30" t="s">
        <v>55</v>
      </c>
      <c r="B7" s="44">
        <v>36.146999999999998</v>
      </c>
      <c r="C7" s="46">
        <v>-111.203</v>
      </c>
      <c r="D7" s="46">
        <v>247</v>
      </c>
      <c r="E7" s="45">
        <v>2.4</v>
      </c>
      <c r="F7" s="45">
        <v>49</v>
      </c>
      <c r="G7" s="45">
        <v>-140.19999999999999</v>
      </c>
      <c r="I7" s="127"/>
      <c r="J7" s="127"/>
      <c r="K7" s="127"/>
      <c r="L7" s="127"/>
    </row>
    <row r="8" spans="1:12" ht="13.5" x14ac:dyDescent="0.55000000000000004">
      <c r="A8" s="6" t="s">
        <v>12</v>
      </c>
      <c r="B8" s="38">
        <v>470.50184387139296</v>
      </c>
      <c r="C8" s="40">
        <v>605.35415612860709</v>
      </c>
      <c r="D8" s="40">
        <v>839.83699999999999</v>
      </c>
      <c r="E8" s="40">
        <v>382</v>
      </c>
      <c r="F8" s="40">
        <v>325</v>
      </c>
      <c r="G8" s="40">
        <v>175.88199999999995</v>
      </c>
      <c r="I8" s="127"/>
      <c r="J8" s="127"/>
      <c r="K8" s="127"/>
      <c r="L8" s="127"/>
    </row>
    <row r="9" spans="1:12" ht="8" customHeight="1" x14ac:dyDescent="0.55000000000000004">
      <c r="A9" s="6"/>
      <c r="B9" s="38"/>
      <c r="C9" s="40"/>
      <c r="D9" s="40"/>
      <c r="E9" s="40"/>
      <c r="F9" s="40"/>
      <c r="G9" s="40"/>
      <c r="I9" s="127"/>
      <c r="J9" s="127"/>
      <c r="K9" s="127"/>
      <c r="L9" s="127"/>
    </row>
    <row r="10" spans="1:12" ht="13.5" x14ac:dyDescent="0.55000000000000004">
      <c r="A10" s="9" t="s">
        <v>122</v>
      </c>
      <c r="B10" s="37">
        <v>0</v>
      </c>
      <c r="C10" s="39">
        <v>0</v>
      </c>
      <c r="D10" s="39">
        <v>0</v>
      </c>
      <c r="E10" s="39" t="s">
        <v>15</v>
      </c>
      <c r="F10" s="39" t="s">
        <v>15</v>
      </c>
      <c r="G10" s="39" t="s">
        <v>15</v>
      </c>
      <c r="I10" s="127"/>
      <c r="J10" s="127"/>
      <c r="K10" s="127"/>
      <c r="L10" s="127"/>
    </row>
    <row r="11" spans="1:12" ht="13.5" x14ac:dyDescent="0.55000000000000004">
      <c r="A11" s="9" t="s">
        <v>123</v>
      </c>
      <c r="B11" s="37">
        <v>-204.024</v>
      </c>
      <c r="C11" s="39">
        <v>-28.762</v>
      </c>
      <c r="D11" s="39">
        <v>0</v>
      </c>
      <c r="E11" s="39">
        <v>-192</v>
      </c>
      <c r="F11" s="39">
        <v>-15</v>
      </c>
      <c r="G11" s="39">
        <v>-6003.4000000000005</v>
      </c>
      <c r="I11" s="127"/>
      <c r="J11" s="127"/>
      <c r="K11" s="127"/>
      <c r="L11" s="127"/>
    </row>
    <row r="12" spans="1:12" ht="13.5" x14ac:dyDescent="0.55000000000000004">
      <c r="A12" s="9" t="s">
        <v>124</v>
      </c>
      <c r="B12" s="37">
        <v>-278.214</v>
      </c>
      <c r="C12" s="39">
        <v>-601.25300000000004</v>
      </c>
      <c r="D12" s="39">
        <v>-6</v>
      </c>
      <c r="E12" s="39" t="s">
        <v>15</v>
      </c>
      <c r="F12" s="39">
        <v>-1074</v>
      </c>
      <c r="G12" s="39" t="s">
        <v>15</v>
      </c>
      <c r="I12" s="127"/>
      <c r="J12" s="127"/>
      <c r="K12" s="127"/>
      <c r="L12" s="127"/>
    </row>
    <row r="13" spans="1:12" ht="13.5" x14ac:dyDescent="0.55000000000000004">
      <c r="A13" s="30" t="s">
        <v>125</v>
      </c>
      <c r="B13" s="44">
        <v>-74.364000000000004</v>
      </c>
      <c r="C13" s="46">
        <v>-80.171000000000006</v>
      </c>
      <c r="D13" s="46">
        <v>-70.381</v>
      </c>
      <c r="E13" s="46">
        <v>-52</v>
      </c>
      <c r="F13" s="46">
        <v>-49</v>
      </c>
      <c r="G13" s="46">
        <v>-41.3</v>
      </c>
      <c r="I13" s="127"/>
      <c r="J13" s="127"/>
      <c r="K13" s="127"/>
      <c r="L13" s="127"/>
    </row>
    <row r="14" spans="1:12" ht="13.5" x14ac:dyDescent="0.55000000000000004">
      <c r="A14" s="6" t="s">
        <v>56</v>
      </c>
      <c r="B14" s="38">
        <v>-556.60199999999998</v>
      </c>
      <c r="C14" s="40">
        <v>-710.1859300000001</v>
      </c>
      <c r="D14" s="40">
        <v>-75.980999999999995</v>
      </c>
      <c r="E14" s="40">
        <v>-243.6</v>
      </c>
      <c r="F14" s="40">
        <v>-1138</v>
      </c>
      <c r="G14" s="40">
        <v>-6044.7000000000007</v>
      </c>
      <c r="I14" s="127"/>
      <c r="J14" s="127"/>
      <c r="K14" s="127"/>
      <c r="L14" s="127"/>
    </row>
    <row r="15" spans="1:12" ht="6.5" customHeight="1" x14ac:dyDescent="0.55000000000000004">
      <c r="A15" s="9"/>
      <c r="B15" s="37"/>
      <c r="C15" s="39"/>
      <c r="D15" s="39"/>
      <c r="E15" s="39"/>
      <c r="F15" s="39"/>
      <c r="G15" s="39"/>
      <c r="I15" s="127"/>
      <c r="J15" s="127"/>
      <c r="K15" s="127"/>
      <c r="L15" s="127"/>
    </row>
    <row r="16" spans="1:12" ht="13.5" x14ac:dyDescent="0.55000000000000004">
      <c r="A16" s="9" t="s">
        <v>126</v>
      </c>
      <c r="B16" s="37">
        <v>-130.90100000000001</v>
      </c>
      <c r="C16" s="39">
        <v>-172.072</v>
      </c>
      <c r="D16" s="39">
        <v>-154.43599999999995</v>
      </c>
      <c r="E16" s="39">
        <v>0</v>
      </c>
      <c r="F16" s="39">
        <v>-41</v>
      </c>
      <c r="G16" s="39">
        <v>-110.3</v>
      </c>
      <c r="I16" s="127"/>
      <c r="J16" s="127"/>
      <c r="K16" s="127"/>
      <c r="L16" s="127"/>
    </row>
    <row r="17" spans="1:14" ht="13.5" x14ac:dyDescent="0.55000000000000004">
      <c r="A17" s="9" t="s">
        <v>127</v>
      </c>
      <c r="B17" s="37">
        <v>183.422</v>
      </c>
      <c r="C17" s="39">
        <v>392.53100000000001</v>
      </c>
      <c r="D17" s="39">
        <v>-462.61200000000008</v>
      </c>
      <c r="E17" s="39">
        <v>-109</v>
      </c>
      <c r="F17" s="39">
        <v>-7</v>
      </c>
      <c r="G17" s="39">
        <v>4807.3</v>
      </c>
      <c r="I17" s="127"/>
      <c r="J17" s="127"/>
      <c r="K17" s="127"/>
      <c r="L17" s="127"/>
    </row>
    <row r="18" spans="1:14" ht="13.5" x14ac:dyDescent="0.55000000000000004">
      <c r="A18" s="9" t="s">
        <v>128</v>
      </c>
      <c r="B18" s="37">
        <v>-61.399000000000001</v>
      </c>
      <c r="C18" s="39">
        <v>0</v>
      </c>
      <c r="D18" s="39">
        <v>0</v>
      </c>
      <c r="E18" s="39">
        <v>0</v>
      </c>
      <c r="F18" s="39">
        <v>-39</v>
      </c>
      <c r="G18" s="39" t="s">
        <v>15</v>
      </c>
      <c r="I18" s="127"/>
      <c r="J18" s="127"/>
      <c r="K18" s="127"/>
      <c r="L18" s="127"/>
    </row>
    <row r="19" spans="1:14" ht="13.5" x14ac:dyDescent="0.55000000000000004">
      <c r="A19" s="47" t="s">
        <v>129</v>
      </c>
      <c r="B19" s="44">
        <v>0</v>
      </c>
      <c r="C19" s="46">
        <v>0</v>
      </c>
      <c r="D19" s="46">
        <v>-15.955999999999996</v>
      </c>
      <c r="E19" s="46">
        <v>-20</v>
      </c>
      <c r="F19" s="46">
        <v>-9</v>
      </c>
      <c r="G19" s="46">
        <v>-11.9</v>
      </c>
      <c r="I19" s="127"/>
      <c r="J19" s="127"/>
      <c r="K19" s="127"/>
      <c r="L19" s="127"/>
    </row>
    <row r="20" spans="1:14" ht="13.5" x14ac:dyDescent="0.55000000000000004">
      <c r="A20" s="6" t="s">
        <v>57</v>
      </c>
      <c r="B20" s="38">
        <v>-8.8780000000000143</v>
      </c>
      <c r="C20" s="40">
        <v>220.459</v>
      </c>
      <c r="D20" s="40">
        <v>-633.00400000000002</v>
      </c>
      <c r="E20" s="40">
        <v>-129</v>
      </c>
      <c r="F20" s="40">
        <v>-96</v>
      </c>
      <c r="G20" s="40">
        <v>4685.1000000000004</v>
      </c>
      <c r="I20" s="127"/>
      <c r="J20" s="127"/>
      <c r="K20" s="127"/>
      <c r="L20" s="127"/>
    </row>
    <row r="21" spans="1:14" ht="13.5" x14ac:dyDescent="0.55000000000000004">
      <c r="A21" s="47"/>
      <c r="B21" s="44"/>
      <c r="C21" s="46"/>
      <c r="D21" s="46"/>
      <c r="E21" s="46"/>
      <c r="F21" s="46"/>
      <c r="G21" s="46"/>
      <c r="I21" s="127"/>
      <c r="J21" s="127"/>
      <c r="K21" s="127"/>
      <c r="L21" s="127"/>
    </row>
    <row r="22" spans="1:14" ht="13.5" x14ac:dyDescent="0.55000000000000004">
      <c r="A22" s="6" t="s">
        <v>58</v>
      </c>
      <c r="B22" s="38">
        <v>-94.975156128607097</v>
      </c>
      <c r="C22" s="40">
        <v>115.62722612860699</v>
      </c>
      <c r="D22" s="40">
        <v>130.85199999999998</v>
      </c>
      <c r="E22" s="40">
        <v>9.800000000000006</v>
      </c>
      <c r="F22" s="40">
        <v>-909</v>
      </c>
      <c r="G22" s="40">
        <v>-1183.7180000000008</v>
      </c>
      <c r="I22" s="127"/>
      <c r="J22" s="127"/>
      <c r="K22" s="127"/>
      <c r="L22" s="127"/>
    </row>
    <row r="23" spans="1:14" ht="5" customHeight="1" x14ac:dyDescent="0.55000000000000004">
      <c r="A23" s="9"/>
      <c r="B23" s="37"/>
      <c r="C23" s="39"/>
      <c r="D23" s="39"/>
      <c r="E23" s="39"/>
      <c r="F23" s="39"/>
      <c r="G23" s="39"/>
      <c r="I23" s="127"/>
      <c r="J23" s="127"/>
      <c r="K23" s="127"/>
      <c r="L23" s="127"/>
    </row>
    <row r="24" spans="1:14" ht="13.5" x14ac:dyDescent="0.55000000000000004">
      <c r="A24" s="6" t="s">
        <v>59</v>
      </c>
      <c r="B24" s="38">
        <v>1380.9931959256201</v>
      </c>
      <c r="C24" s="40">
        <v>1230.3608083224149</v>
      </c>
      <c r="D24" s="40">
        <v>1221</v>
      </c>
      <c r="E24" s="40">
        <v>1230</v>
      </c>
      <c r="F24" s="40">
        <v>2176</v>
      </c>
      <c r="G24" s="40">
        <v>3542.7109999999998</v>
      </c>
      <c r="I24" s="127"/>
      <c r="J24" s="127"/>
      <c r="K24" s="127"/>
      <c r="L24" s="127"/>
    </row>
    <row r="25" spans="1:14" ht="13.5" x14ac:dyDescent="0.55000000000000004">
      <c r="A25" s="9" t="s">
        <v>60</v>
      </c>
      <c r="B25" s="37">
        <v>36.342169263261198</v>
      </c>
      <c r="C25" s="39">
        <v>35.004969797011576</v>
      </c>
      <c r="D25" s="39">
        <v>-121</v>
      </c>
      <c r="E25" s="39">
        <v>-19</v>
      </c>
      <c r="F25" s="39">
        <v>-37</v>
      </c>
      <c r="G25" s="39">
        <v>-182.7</v>
      </c>
      <c r="I25" s="127"/>
      <c r="J25" s="127"/>
      <c r="K25" s="127"/>
      <c r="L25" s="127"/>
    </row>
    <row r="26" spans="1:14" ht="13.5" x14ac:dyDescent="0.55000000000000004">
      <c r="A26" s="6" t="s">
        <v>61</v>
      </c>
      <c r="B26" s="38">
        <v>1322.35720906027</v>
      </c>
      <c r="C26" s="40">
        <v>1380.9931959256185</v>
      </c>
      <c r="D26" s="40">
        <v>1230.3608083224149</v>
      </c>
      <c r="E26" s="40">
        <v>1221</v>
      </c>
      <c r="F26" s="40">
        <v>1230</v>
      </c>
      <c r="G26" s="40">
        <v>2176.1260000000002</v>
      </c>
      <c r="I26" s="127"/>
      <c r="J26" s="127"/>
      <c r="K26" s="127"/>
      <c r="L26" s="127"/>
    </row>
    <row r="28" spans="1:14" ht="18.399999999999999" x14ac:dyDescent="0.75">
      <c r="A28" s="49" t="s">
        <v>18</v>
      </c>
    </row>
    <row r="29" spans="1:14" ht="27.4" thickBot="1" x14ac:dyDescent="0.6">
      <c r="A29" s="48" t="s">
        <v>2</v>
      </c>
      <c r="B29" s="4" t="str">
        <f>+B3</f>
        <v>Q2
2026</v>
      </c>
      <c r="C29" s="5" t="s">
        <v>145</v>
      </c>
      <c r="D29" s="5" t="s">
        <v>3</v>
      </c>
      <c r="E29" s="5" t="s">
        <v>4</v>
      </c>
      <c r="F29" s="5" t="s">
        <v>5</v>
      </c>
      <c r="G29" s="5" t="s">
        <v>6</v>
      </c>
      <c r="H29" s="5" t="s">
        <v>19</v>
      </c>
    </row>
    <row r="30" spans="1:14" ht="13.5" x14ac:dyDescent="0.55000000000000004">
      <c r="A30" s="21" t="s">
        <v>120</v>
      </c>
      <c r="B30" s="37">
        <v>378.62</v>
      </c>
      <c r="C30" s="39">
        <v>210.261</v>
      </c>
      <c r="D30" s="39">
        <v>421.12200000000001</v>
      </c>
      <c r="E30" s="39">
        <v>433</v>
      </c>
      <c r="F30" s="39">
        <v>298</v>
      </c>
      <c r="G30" s="39">
        <v>204.88200000000001</v>
      </c>
      <c r="H30" s="39">
        <v>182.23400000000001</v>
      </c>
      <c r="J30" s="127"/>
      <c r="K30" s="127"/>
      <c r="L30" s="127"/>
      <c r="M30" s="127"/>
      <c r="N30" s="127"/>
    </row>
    <row r="31" spans="1:14" ht="13.5" x14ac:dyDescent="0.55000000000000004">
      <c r="A31" s="9" t="s">
        <v>121</v>
      </c>
      <c r="B31" s="37">
        <v>976.91899999999998</v>
      </c>
      <c r="C31" s="39">
        <v>524.13115612860713</v>
      </c>
      <c r="D31" s="39">
        <v>1838</v>
      </c>
      <c r="E31" s="39">
        <v>1159</v>
      </c>
      <c r="F31" s="39">
        <v>744</v>
      </c>
      <c r="G31" s="39">
        <v>324.89999999999998</v>
      </c>
      <c r="H31" s="39">
        <v>1416.6</v>
      </c>
      <c r="J31" s="127"/>
      <c r="K31" s="127"/>
      <c r="L31" s="127"/>
      <c r="M31" s="127"/>
      <c r="N31" s="127"/>
    </row>
    <row r="32" spans="1:14" ht="13.5" x14ac:dyDescent="0.55000000000000004">
      <c r="A32" s="9" t="s">
        <v>54</v>
      </c>
      <c r="B32" s="37">
        <v>-204.62700000000001</v>
      </c>
      <c r="C32" s="39">
        <v>-17.835000000000001</v>
      </c>
      <c r="D32" s="39">
        <v>-694.97500000000002</v>
      </c>
      <c r="E32" s="39">
        <v>-619</v>
      </c>
      <c r="F32" s="39">
        <v>-449.4</v>
      </c>
      <c r="G32" s="39">
        <v>-213.7</v>
      </c>
      <c r="H32" s="39">
        <v>-522.1</v>
      </c>
      <c r="J32" s="127"/>
      <c r="K32" s="127"/>
      <c r="L32" s="127"/>
      <c r="M32" s="127"/>
      <c r="N32" s="127"/>
    </row>
    <row r="33" spans="1:14" ht="13.5" x14ac:dyDescent="0.55000000000000004">
      <c r="A33" s="30" t="s">
        <v>55</v>
      </c>
      <c r="B33" s="44">
        <v>-75.055999999999997</v>
      </c>
      <c r="C33" s="46">
        <v>-111.203</v>
      </c>
      <c r="D33" s="46">
        <v>159</v>
      </c>
      <c r="E33" s="46">
        <v>-89</v>
      </c>
      <c r="F33" s="46">
        <v>-91</v>
      </c>
      <c r="G33" s="46">
        <v>-140.19999999999999</v>
      </c>
      <c r="H33" s="46">
        <v>263.60000000000002</v>
      </c>
      <c r="J33" s="127"/>
      <c r="K33" s="127"/>
      <c r="L33" s="127"/>
      <c r="M33" s="127"/>
      <c r="N33" s="127"/>
    </row>
    <row r="34" spans="1:14" ht="13.5" x14ac:dyDescent="0.55000000000000004">
      <c r="A34" s="6" t="s">
        <v>12</v>
      </c>
      <c r="B34" s="38">
        <v>1075.856</v>
      </c>
      <c r="C34" s="40">
        <v>605.35415612860709</v>
      </c>
      <c r="D34" s="40">
        <v>1723.1469999999999</v>
      </c>
      <c r="E34" s="40">
        <v>884</v>
      </c>
      <c r="F34" s="40">
        <v>501.6</v>
      </c>
      <c r="G34" s="40">
        <v>175.88199999999995</v>
      </c>
      <c r="H34" s="40">
        <v>1340.3339999999998</v>
      </c>
      <c r="J34" s="127"/>
      <c r="K34" s="127"/>
      <c r="L34" s="127"/>
      <c r="M34" s="127"/>
      <c r="N34" s="127"/>
    </row>
    <row r="35" spans="1:14" ht="13.5" x14ac:dyDescent="0.55000000000000004">
      <c r="A35" s="6"/>
      <c r="B35" s="38"/>
      <c r="C35" s="40"/>
      <c r="D35" s="40"/>
      <c r="E35" s="40"/>
      <c r="F35" s="40"/>
      <c r="G35" s="40"/>
      <c r="H35" s="40"/>
      <c r="J35" s="127"/>
      <c r="K35" s="127"/>
      <c r="L35" s="127"/>
      <c r="M35" s="127"/>
      <c r="N35" s="127"/>
    </row>
    <row r="36" spans="1:14" ht="13.5" x14ac:dyDescent="0.55000000000000004">
      <c r="A36" s="9" t="s">
        <v>122</v>
      </c>
      <c r="B36" s="37">
        <v>0</v>
      </c>
      <c r="C36" s="39">
        <v>0</v>
      </c>
      <c r="D36" s="39">
        <v>0</v>
      </c>
      <c r="E36" s="39" t="s">
        <v>15</v>
      </c>
      <c r="F36" s="39" t="s">
        <v>15</v>
      </c>
      <c r="G36" s="39">
        <v>0</v>
      </c>
      <c r="H36" s="39">
        <v>113.9</v>
      </c>
      <c r="J36" s="127"/>
      <c r="K36" s="127"/>
      <c r="L36" s="127"/>
      <c r="M36" s="127"/>
      <c r="N36" s="127"/>
    </row>
    <row r="37" spans="1:14" ht="13.5" x14ac:dyDescent="0.55000000000000004">
      <c r="A37" s="9" t="s">
        <v>123</v>
      </c>
      <c r="B37" s="37">
        <v>-232.786</v>
      </c>
      <c r="C37" s="39">
        <v>-28.762</v>
      </c>
      <c r="D37" s="39">
        <v>-6199.8191882738001</v>
      </c>
      <c r="E37" s="39">
        <v>-6194</v>
      </c>
      <c r="F37" s="39">
        <v>-6003</v>
      </c>
      <c r="G37" s="39">
        <v>-6003.4000000000005</v>
      </c>
      <c r="H37" s="39">
        <v>-46.1</v>
      </c>
      <c r="J37" s="127"/>
      <c r="K37" s="127"/>
      <c r="L37" s="127"/>
      <c r="M37" s="127"/>
      <c r="N37" s="127"/>
    </row>
    <row r="38" spans="1:14" ht="13.5" x14ac:dyDescent="0.55000000000000004">
      <c r="A38" s="9" t="s">
        <v>124</v>
      </c>
      <c r="B38" s="37">
        <v>-879.46699999999998</v>
      </c>
      <c r="C38" s="39">
        <v>-601.25300000000004</v>
      </c>
      <c r="D38" s="39">
        <v>-1074</v>
      </c>
      <c r="E38" s="39">
        <v>-1074</v>
      </c>
      <c r="F38" s="39">
        <v>-1074</v>
      </c>
      <c r="G38" s="39">
        <v>0</v>
      </c>
      <c r="H38" s="39">
        <v>-521.29999999999995</v>
      </c>
      <c r="J38" s="127"/>
      <c r="K38" s="127"/>
      <c r="L38" s="127"/>
      <c r="M38" s="127"/>
      <c r="N38" s="127"/>
    </row>
    <row r="39" spans="1:14" ht="13.5" x14ac:dyDescent="0.55000000000000004">
      <c r="A39" s="30" t="s">
        <v>125</v>
      </c>
      <c r="B39" s="44">
        <v>-154.435</v>
      </c>
      <c r="C39" s="46">
        <v>-80.171000000000006</v>
      </c>
      <c r="D39" s="46">
        <v>-228.143</v>
      </c>
      <c r="E39" s="46">
        <v>-165</v>
      </c>
      <c r="F39" s="46">
        <v>-106</v>
      </c>
      <c r="G39" s="46">
        <v>-41.3</v>
      </c>
      <c r="H39" s="46">
        <v>-97.9</v>
      </c>
      <c r="J39" s="127"/>
      <c r="K39" s="127"/>
      <c r="L39" s="127"/>
      <c r="M39" s="127"/>
      <c r="N39" s="127"/>
    </row>
    <row r="40" spans="1:14" ht="13.5" x14ac:dyDescent="0.55000000000000004">
      <c r="A40" s="6" t="s">
        <v>56</v>
      </c>
      <c r="B40" s="38">
        <v>-1266.6879300000001</v>
      </c>
      <c r="C40" s="40">
        <v>-710.1859300000001</v>
      </c>
      <c r="D40" s="40">
        <v>-7501.9621882738002</v>
      </c>
      <c r="E40" s="40">
        <v>-7433</v>
      </c>
      <c r="F40" s="40">
        <v>-7183</v>
      </c>
      <c r="G40" s="40">
        <v>-6044.7000000000007</v>
      </c>
      <c r="H40" s="40">
        <v>-551.4</v>
      </c>
      <c r="J40" s="127"/>
      <c r="K40" s="127"/>
      <c r="L40" s="127"/>
      <c r="M40" s="127"/>
      <c r="N40" s="127"/>
    </row>
    <row r="41" spans="1:14" ht="13.5" x14ac:dyDescent="0.55000000000000004">
      <c r="A41" s="9"/>
      <c r="B41" s="37"/>
      <c r="C41" s="39"/>
      <c r="D41" s="39"/>
      <c r="E41" s="39"/>
      <c r="F41" s="39"/>
      <c r="G41" s="39"/>
      <c r="H41" s="39"/>
      <c r="J41" s="127"/>
      <c r="K41" s="127"/>
      <c r="L41" s="127"/>
      <c r="M41" s="127"/>
      <c r="N41" s="127"/>
    </row>
    <row r="42" spans="1:14" ht="13.5" x14ac:dyDescent="0.55000000000000004">
      <c r="A42" s="9" t="s">
        <v>126</v>
      </c>
      <c r="B42" s="37">
        <v>-302.97300000000001</v>
      </c>
      <c r="C42" s="39">
        <v>-172.072</v>
      </c>
      <c r="D42" s="39">
        <v>-306.09299999999996</v>
      </c>
      <c r="E42" s="39">
        <v>-152</v>
      </c>
      <c r="F42" s="39">
        <v>-152</v>
      </c>
      <c r="G42" s="39">
        <v>-110.3</v>
      </c>
      <c r="H42" s="39">
        <v>-303.7</v>
      </c>
      <c r="J42" s="127"/>
      <c r="K42" s="127"/>
      <c r="L42" s="127"/>
      <c r="M42" s="127"/>
      <c r="N42" s="127"/>
    </row>
    <row r="43" spans="1:14" ht="13.5" x14ac:dyDescent="0.55000000000000004">
      <c r="A43" s="9" t="s">
        <v>127</v>
      </c>
      <c r="B43" s="37">
        <v>575.95299999999997</v>
      </c>
      <c r="C43" s="39">
        <v>392.53100000000001</v>
      </c>
      <c r="D43" s="39">
        <v>4228.97</v>
      </c>
      <c r="E43" s="39">
        <v>4698</v>
      </c>
      <c r="F43" s="39">
        <v>4800</v>
      </c>
      <c r="G43" s="39">
        <v>4807.3</v>
      </c>
      <c r="H43" s="39" t="s">
        <v>15</v>
      </c>
      <c r="J43" s="127"/>
      <c r="K43" s="127"/>
      <c r="L43" s="127"/>
      <c r="M43" s="127"/>
      <c r="N43" s="127"/>
    </row>
    <row r="44" spans="1:14" ht="13.5" x14ac:dyDescent="0.55000000000000004">
      <c r="A44" s="9" t="s">
        <v>128</v>
      </c>
      <c r="B44" s="37">
        <v>-61.399000000000001</v>
      </c>
      <c r="C44" s="39">
        <v>0</v>
      </c>
      <c r="D44" s="39">
        <v>-39.225000000000001</v>
      </c>
      <c r="E44" s="39">
        <v>-39</v>
      </c>
      <c r="F44" s="39">
        <v>-39</v>
      </c>
      <c r="G44" s="39">
        <v>0</v>
      </c>
      <c r="H44" s="39">
        <v>-46.8</v>
      </c>
      <c r="J44" s="127"/>
      <c r="K44" s="127"/>
      <c r="L44" s="127"/>
      <c r="M44" s="127"/>
      <c r="N44" s="127"/>
    </row>
    <row r="45" spans="1:14" ht="13.5" x14ac:dyDescent="0.55000000000000004">
      <c r="A45" s="47" t="s">
        <v>129</v>
      </c>
      <c r="B45" s="44">
        <v>0</v>
      </c>
      <c r="C45" s="46">
        <v>0</v>
      </c>
      <c r="D45" s="46">
        <v>-56.753999999999998</v>
      </c>
      <c r="E45" s="46">
        <v>-41</v>
      </c>
      <c r="F45" s="46">
        <v>-21</v>
      </c>
      <c r="G45" s="46">
        <v>-11.9</v>
      </c>
      <c r="H45" s="46">
        <v>-37.6</v>
      </c>
      <c r="J45" s="127"/>
      <c r="K45" s="127"/>
      <c r="L45" s="127"/>
      <c r="M45" s="127"/>
      <c r="N45" s="127"/>
    </row>
    <row r="46" spans="1:14" ht="13.5" x14ac:dyDescent="0.55000000000000004">
      <c r="A46" s="6" t="s">
        <v>57</v>
      </c>
      <c r="B46" s="38">
        <v>211.58099999999996</v>
      </c>
      <c r="C46" s="40">
        <v>220.459</v>
      </c>
      <c r="D46" s="40">
        <v>3826.8980000000006</v>
      </c>
      <c r="E46" s="40">
        <v>4467</v>
      </c>
      <c r="F46" s="40">
        <v>4588</v>
      </c>
      <c r="G46" s="40">
        <v>4685.1000000000004</v>
      </c>
      <c r="H46" s="40">
        <v>-388.1</v>
      </c>
      <c r="J46" s="127"/>
      <c r="K46" s="127"/>
      <c r="L46" s="127"/>
      <c r="M46" s="127"/>
      <c r="N46" s="127"/>
    </row>
    <row r="47" spans="1:14" ht="13.5" x14ac:dyDescent="0.55000000000000004">
      <c r="A47" s="47"/>
      <c r="B47" s="44"/>
      <c r="C47" s="46"/>
      <c r="D47" s="46"/>
      <c r="E47" s="46"/>
      <c r="F47" s="46"/>
      <c r="G47" s="46"/>
      <c r="H47" s="46"/>
      <c r="J47" s="127"/>
      <c r="K47" s="127"/>
      <c r="L47" s="127"/>
      <c r="M47" s="127"/>
      <c r="N47" s="127"/>
    </row>
    <row r="48" spans="1:14" ht="13.5" x14ac:dyDescent="0.55000000000000004">
      <c r="A48" s="6" t="s">
        <v>58</v>
      </c>
      <c r="B48" s="38">
        <v>20.74900000000008</v>
      </c>
      <c r="C48" s="40">
        <v>115.62722612860699</v>
      </c>
      <c r="D48" s="40">
        <v>-1951.9171882737996</v>
      </c>
      <c r="E48" s="40">
        <v>-2082</v>
      </c>
      <c r="F48" s="40">
        <v>-2093.3999999999996</v>
      </c>
      <c r="G48" s="40">
        <v>-1183.7180000000008</v>
      </c>
      <c r="H48" s="40">
        <v>400.83399999999983</v>
      </c>
      <c r="J48" s="127"/>
      <c r="K48" s="127"/>
      <c r="L48" s="127"/>
      <c r="M48" s="127"/>
      <c r="N48" s="127"/>
    </row>
    <row r="49" spans="1:14" ht="13.5" x14ac:dyDescent="0.55000000000000004">
      <c r="A49" s="9"/>
      <c r="B49" s="37"/>
      <c r="C49" s="39"/>
      <c r="D49" s="39"/>
      <c r="E49" s="39"/>
      <c r="F49" s="39"/>
      <c r="G49" s="39"/>
      <c r="H49" s="39"/>
      <c r="J49" s="127"/>
      <c r="K49" s="127"/>
      <c r="L49" s="127"/>
      <c r="M49" s="127"/>
      <c r="N49" s="127"/>
    </row>
    <row r="50" spans="1:14" ht="13.5" x14ac:dyDescent="0.55000000000000004">
      <c r="A50" s="6" t="s">
        <v>59</v>
      </c>
      <c r="B50" s="38">
        <v>1230.3608083224149</v>
      </c>
      <c r="C50" s="40">
        <v>1230.3608083224149</v>
      </c>
      <c r="D50" s="40">
        <v>3542.4250000000002</v>
      </c>
      <c r="E50" s="40">
        <v>3543</v>
      </c>
      <c r="F50" s="40">
        <v>3542</v>
      </c>
      <c r="G50" s="40">
        <v>3542.9259999999999</v>
      </c>
      <c r="H50" s="40">
        <v>2955.9999999999995</v>
      </c>
      <c r="J50" s="127"/>
      <c r="K50" s="127"/>
      <c r="L50" s="127"/>
      <c r="M50" s="127"/>
      <c r="N50" s="127"/>
    </row>
    <row r="51" spans="1:14" ht="13.5" x14ac:dyDescent="0.55000000000000004">
      <c r="A51" s="9" t="s">
        <v>60</v>
      </c>
      <c r="B51" s="37">
        <v>71.347139060272795</v>
      </c>
      <c r="C51" s="39">
        <v>35.004969797011576</v>
      </c>
      <c r="D51" s="39">
        <v>-360</v>
      </c>
      <c r="E51" s="39">
        <v>-239</v>
      </c>
      <c r="F51" s="39">
        <v>-220</v>
      </c>
      <c r="G51" s="39">
        <v>-182.7</v>
      </c>
      <c r="H51" s="39">
        <v>185.7</v>
      </c>
      <c r="J51" s="127"/>
      <c r="K51" s="127"/>
      <c r="L51" s="127"/>
      <c r="M51" s="127"/>
      <c r="N51" s="127"/>
    </row>
    <row r="52" spans="1:14" ht="13.5" x14ac:dyDescent="0.55000000000000004">
      <c r="A52" s="6" t="s">
        <v>61</v>
      </c>
      <c r="B52" s="38">
        <v>1322.35720906027</v>
      </c>
      <c r="C52" s="40">
        <v>1380.9931959256185</v>
      </c>
      <c r="D52" s="40">
        <v>1230.3608083224149</v>
      </c>
      <c r="E52" s="40">
        <v>1221</v>
      </c>
      <c r="F52" s="40">
        <v>1230</v>
      </c>
      <c r="G52" s="40">
        <v>2176.1260000000002</v>
      </c>
      <c r="H52" s="40">
        <v>3542.9259999999999</v>
      </c>
      <c r="J52" s="127"/>
      <c r="K52" s="127"/>
      <c r="L52" s="127"/>
      <c r="M52" s="127"/>
      <c r="N52" s="12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C8C5B-E163-42E1-97E0-4FDA618DCC4C}">
  <dimension ref="A1:N20"/>
  <sheetViews>
    <sheetView zoomScale="160" zoomScaleNormal="160" workbookViewId="0">
      <selection activeCell="D27" sqref="D27"/>
    </sheetView>
  </sheetViews>
  <sheetFormatPr defaultColWidth="8.796875" defaultRowHeight="13.5" x14ac:dyDescent="0.55000000000000004"/>
  <cols>
    <col min="1" max="1" width="54.46484375" style="21" customWidth="1"/>
    <col min="2" max="8" width="8.46484375" style="21" customWidth="1"/>
    <col min="9" max="16384" width="8.796875" style="21"/>
  </cols>
  <sheetData>
    <row r="1" spans="1:14" ht="23.65" x14ac:dyDescent="0.95">
      <c r="A1" s="1" t="s">
        <v>130</v>
      </c>
    </row>
    <row r="2" spans="1:14" ht="18.399999999999999" x14ac:dyDescent="0.75">
      <c r="A2" s="49" t="s">
        <v>18</v>
      </c>
      <c r="B2" s="72"/>
      <c r="C2" s="72"/>
      <c r="D2" s="72"/>
      <c r="E2" s="72"/>
      <c r="F2" s="72"/>
      <c r="G2" s="72"/>
      <c r="H2" s="72"/>
    </row>
    <row r="3" spans="1:14" ht="27.4" thickBot="1" x14ac:dyDescent="0.6">
      <c r="A3" s="3" t="s">
        <v>2</v>
      </c>
      <c r="B3" s="4" t="s">
        <v>150</v>
      </c>
      <c r="C3" s="5" t="s">
        <v>145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19</v>
      </c>
    </row>
    <row r="4" spans="1:14" x14ac:dyDescent="0.55000000000000004">
      <c r="A4" s="6" t="s">
        <v>131</v>
      </c>
      <c r="B4" s="38">
        <v>10616.654999999999</v>
      </c>
      <c r="C4" s="40">
        <v>10616.654999999999</v>
      </c>
      <c r="D4" s="40">
        <v>13735.613000000001</v>
      </c>
      <c r="E4" s="40">
        <v>13735.613000000001</v>
      </c>
      <c r="F4" s="40">
        <v>13735.613000000001</v>
      </c>
      <c r="G4" s="40">
        <v>13735.613000000001</v>
      </c>
      <c r="H4" s="40">
        <v>13714.387000000001</v>
      </c>
      <c r="J4" s="125"/>
      <c r="K4" s="125"/>
      <c r="L4" s="125"/>
      <c r="M4" s="125"/>
      <c r="N4" s="125"/>
    </row>
    <row r="5" spans="1:14" x14ac:dyDescent="0.55000000000000004">
      <c r="A5" s="9" t="s">
        <v>132</v>
      </c>
      <c r="B5" s="37">
        <v>237.15500000000114</v>
      </c>
      <c r="C5" s="39">
        <v>138.05499999999967</v>
      </c>
      <c r="D5" s="39">
        <v>-62.3850000000009</v>
      </c>
      <c r="E5" s="39">
        <v>42.638999999998703</v>
      </c>
      <c r="F5" s="39">
        <v>3.9629999999999086</v>
      </c>
      <c r="G5" s="39">
        <v>64.677999999999855</v>
      </c>
      <c r="H5" s="39">
        <v>-210.48299999999966</v>
      </c>
      <c r="J5" s="125"/>
      <c r="K5" s="125"/>
      <c r="L5" s="125"/>
      <c r="M5" s="125"/>
      <c r="N5" s="125"/>
    </row>
    <row r="6" spans="1:14" x14ac:dyDescent="0.55000000000000004">
      <c r="A6" s="30" t="s">
        <v>133</v>
      </c>
      <c r="B6" s="44">
        <v>341.98200000000003</v>
      </c>
      <c r="C6" s="46">
        <v>165.19799999999998</v>
      </c>
      <c r="D6" s="46">
        <v>-2759.7200000000003</v>
      </c>
      <c r="E6" s="45">
        <v>-2412.41</v>
      </c>
      <c r="F6" s="45">
        <v>-2019.6220000000001</v>
      </c>
      <c r="G6" s="45">
        <v>-1770.5310000000002</v>
      </c>
      <c r="H6" s="45">
        <v>536.25800000000004</v>
      </c>
      <c r="J6" s="125"/>
      <c r="K6" s="125"/>
      <c r="L6" s="125"/>
      <c r="M6" s="125"/>
      <c r="N6" s="125"/>
    </row>
    <row r="7" spans="1:14" x14ac:dyDescent="0.55000000000000004">
      <c r="A7" s="6" t="s">
        <v>134</v>
      </c>
      <c r="B7" s="38">
        <v>579.13700000000119</v>
      </c>
      <c r="C7" s="40">
        <v>303.25299999999964</v>
      </c>
      <c r="D7" s="40">
        <v>-2822.1050000000014</v>
      </c>
      <c r="E7" s="40">
        <v>-2369.7710000000011</v>
      </c>
      <c r="F7" s="40">
        <v>-2015.6590000000001</v>
      </c>
      <c r="G7" s="40">
        <v>-1705.8530000000003</v>
      </c>
      <c r="H7" s="40">
        <v>326.77500000000038</v>
      </c>
      <c r="J7" s="125"/>
      <c r="K7" s="125"/>
      <c r="L7" s="125"/>
      <c r="M7" s="125"/>
      <c r="N7" s="125"/>
    </row>
    <row r="8" spans="1:14" x14ac:dyDescent="0.55000000000000004">
      <c r="A8" s="9"/>
      <c r="B8" s="37"/>
      <c r="C8" s="39"/>
      <c r="D8" s="39"/>
      <c r="E8" s="39"/>
      <c r="F8" s="39"/>
      <c r="G8" s="39"/>
      <c r="H8" s="39"/>
      <c r="J8" s="125"/>
      <c r="K8" s="125"/>
      <c r="L8" s="125"/>
      <c r="M8" s="125"/>
      <c r="N8" s="125"/>
    </row>
    <row r="9" spans="1:14" x14ac:dyDescent="0.55000000000000004">
      <c r="A9" s="9" t="s">
        <v>135</v>
      </c>
      <c r="B9" s="37">
        <v>38.112000000000002</v>
      </c>
      <c r="C9" s="39">
        <v>26.777000000000001</v>
      </c>
      <c r="D9" s="39">
        <v>49.741999999999997</v>
      </c>
      <c r="E9" s="39">
        <v>35.329000000000001</v>
      </c>
      <c r="F9" s="39">
        <v>29.501999999999999</v>
      </c>
      <c r="G9" s="39">
        <v>13.170999999999999</v>
      </c>
      <c r="H9" s="39">
        <v>44.92</v>
      </c>
      <c r="J9" s="125"/>
      <c r="K9" s="125"/>
      <c r="L9" s="125"/>
      <c r="M9" s="125"/>
      <c r="N9" s="125"/>
    </row>
    <row r="10" spans="1:14" x14ac:dyDescent="0.55000000000000004">
      <c r="A10" s="9" t="s">
        <v>136</v>
      </c>
      <c r="B10" s="37">
        <v>-284.62099999999998</v>
      </c>
      <c r="C10" s="39">
        <v>-79.959000000000003</v>
      </c>
      <c r="D10" s="39">
        <v>-39.225000000000001</v>
      </c>
      <c r="E10" s="39">
        <v>-39.225000000000001</v>
      </c>
      <c r="F10" s="39">
        <v>-39.225000000000001</v>
      </c>
      <c r="G10" s="39">
        <v>0</v>
      </c>
      <c r="H10" s="39">
        <v>-46.783999999999999</v>
      </c>
      <c r="J10" s="125"/>
      <c r="K10" s="125"/>
      <c r="L10" s="125"/>
      <c r="M10" s="125"/>
      <c r="N10" s="125"/>
    </row>
    <row r="11" spans="1:14" x14ac:dyDescent="0.55000000000000004">
      <c r="A11" s="9" t="s">
        <v>126</v>
      </c>
      <c r="B11" s="37">
        <v>-302.97300000000001</v>
      </c>
      <c r="C11" s="39">
        <v>-172.072</v>
      </c>
      <c r="D11" s="39">
        <v>-306.20499999999998</v>
      </c>
      <c r="E11" s="39">
        <v>-152.76900000000001</v>
      </c>
      <c r="F11" s="39">
        <v>-152.76900000000001</v>
      </c>
      <c r="G11" s="39">
        <v>-110.34</v>
      </c>
      <c r="H11" s="39">
        <v>-303.685</v>
      </c>
      <c r="J11" s="125"/>
      <c r="K11" s="125"/>
      <c r="L11" s="125"/>
      <c r="M11" s="125"/>
      <c r="N11" s="125"/>
    </row>
    <row r="12" spans="1:14" x14ac:dyDescent="0.55000000000000004">
      <c r="A12" s="30" t="s">
        <v>149</v>
      </c>
      <c r="B12" s="44">
        <v>680</v>
      </c>
      <c r="C12" s="46">
        <v>680</v>
      </c>
      <c r="D12" s="46" t="s">
        <v>15</v>
      </c>
      <c r="E12" s="46" t="s">
        <v>15</v>
      </c>
      <c r="F12" s="46" t="s">
        <v>15</v>
      </c>
      <c r="G12" s="46" t="s">
        <v>15</v>
      </c>
      <c r="H12" s="46" t="s">
        <v>15</v>
      </c>
      <c r="J12" s="125"/>
      <c r="K12" s="125"/>
      <c r="L12" s="125"/>
      <c r="M12" s="125"/>
      <c r="N12" s="125"/>
    </row>
    <row r="13" spans="1:14" x14ac:dyDescent="0.55000000000000004">
      <c r="A13" s="6" t="s">
        <v>137</v>
      </c>
      <c r="B13" s="38">
        <v>11327.455</v>
      </c>
      <c r="C13" s="40">
        <v>11375.824000000001</v>
      </c>
      <c r="D13" s="40">
        <v>10617.447</v>
      </c>
      <c r="E13" s="40">
        <v>11210.727999999999</v>
      </c>
      <c r="F13" s="40">
        <v>11557.655000000001</v>
      </c>
      <c r="G13" s="40">
        <v>11932.396000000001</v>
      </c>
      <c r="H13" s="40">
        <v>13736.448</v>
      </c>
      <c r="J13" s="125"/>
      <c r="K13" s="125"/>
      <c r="L13" s="125"/>
      <c r="M13" s="125"/>
      <c r="N13" s="125"/>
    </row>
    <row r="14" spans="1:14" x14ac:dyDescent="0.55000000000000004">
      <c r="A14" s="9"/>
      <c r="B14" s="141"/>
      <c r="C14" s="39"/>
      <c r="D14" s="39"/>
      <c r="E14" s="39"/>
      <c r="F14" s="39"/>
      <c r="G14" s="39"/>
      <c r="H14" s="39"/>
    </row>
    <row r="15" spans="1:14" x14ac:dyDescent="0.55000000000000004">
      <c r="A15" s="9"/>
      <c r="B15" s="39"/>
      <c r="C15" s="39"/>
      <c r="D15" s="39"/>
      <c r="E15" s="39"/>
      <c r="F15" s="39"/>
      <c r="G15" s="39"/>
      <c r="H15" s="39"/>
    </row>
    <row r="16" spans="1:14" x14ac:dyDescent="0.55000000000000004">
      <c r="A16" s="9"/>
      <c r="B16" s="39"/>
      <c r="C16" s="39"/>
      <c r="D16" s="39"/>
      <c r="E16" s="39"/>
      <c r="F16" s="39"/>
      <c r="G16" s="39"/>
      <c r="H16" s="39"/>
    </row>
    <row r="17" spans="1:8" x14ac:dyDescent="0.55000000000000004">
      <c r="A17" s="9"/>
      <c r="B17" s="39"/>
      <c r="C17" s="39"/>
      <c r="D17" s="39"/>
      <c r="E17" s="39"/>
      <c r="F17" s="39"/>
      <c r="G17" s="39"/>
      <c r="H17" s="39"/>
    </row>
    <row r="18" spans="1:8" x14ac:dyDescent="0.55000000000000004">
      <c r="A18" s="9"/>
      <c r="B18" s="39"/>
      <c r="C18" s="39"/>
      <c r="D18" s="39"/>
      <c r="E18" s="39"/>
      <c r="F18" s="39"/>
      <c r="G18" s="39"/>
      <c r="H18" s="39"/>
    </row>
    <row r="19" spans="1:8" x14ac:dyDescent="0.55000000000000004">
      <c r="A19" s="9"/>
      <c r="B19" s="140"/>
      <c r="C19" s="140"/>
      <c r="D19" s="140"/>
      <c r="E19" s="140"/>
      <c r="F19" s="140"/>
      <c r="G19" s="140"/>
      <c r="H19" s="140"/>
    </row>
    <row r="20" spans="1:8" x14ac:dyDescent="0.55000000000000004">
      <c r="B20" s="140"/>
      <c r="C20" s="140"/>
      <c r="D20" s="140"/>
      <c r="E20" s="140"/>
      <c r="F20" s="140"/>
      <c r="G20" s="140"/>
      <c r="H20" s="14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0090BF4B60239408ED3DAC67DD9A506" ma:contentTypeVersion="16" ma:contentTypeDescription="Skapa ett nytt dokument." ma:contentTypeScope="" ma:versionID="1147b120aaffe3dae4c8036c5ee99a0f">
  <xsd:schema xmlns:xsd="http://www.w3.org/2001/XMLSchema" xmlns:xs="http://www.w3.org/2001/XMLSchema" xmlns:p="http://schemas.microsoft.com/office/2006/metadata/properties" xmlns:ns2="4b2726a2-2602-47fe-bb81-68631dc5f9d1" xmlns:ns3="0bc870ca-d926-466a-9ab4-85e885ffa630" targetNamespace="http://schemas.microsoft.com/office/2006/metadata/properties" ma:root="true" ma:fieldsID="149da5e7259e2d1842c21f910bacd578" ns2:_="" ns3:_="">
    <xsd:import namespace="4b2726a2-2602-47fe-bb81-68631dc5f9d1"/>
    <xsd:import namespace="0bc870ca-d926-466a-9ab4-85e885ffa6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726a2-2602-47fe-bb81-68631dc5f9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825988b9-4287-4cf2-8a2e-6e96b4c51d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c870ca-d926-466a-9ab4-85e885ffa63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dfa9417-39a2-4059-9dda-c02023193a13}" ma:internalName="TaxCatchAll" ma:showField="CatchAllData" ma:web="0bc870ca-d926-466a-9ab4-85e885ffa6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2726a2-2602-47fe-bb81-68631dc5f9d1">
      <Terms xmlns="http://schemas.microsoft.com/office/infopath/2007/PartnerControls"/>
    </lcf76f155ced4ddcb4097134ff3c332f>
    <TaxCatchAll xmlns="0bc870ca-d926-466a-9ab4-85e885ffa63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13AA61-0CCC-4BFE-BC7C-E965AC5153CF}"/>
</file>

<file path=customXml/itemProps2.xml><?xml version="1.0" encoding="utf-8"?>
<ds:datastoreItem xmlns:ds="http://schemas.openxmlformats.org/officeDocument/2006/customXml" ds:itemID="{F164585F-8C3F-4523-AF50-2E0E63B50861}">
  <ds:schemaRefs>
    <ds:schemaRef ds:uri="4b2726a2-2602-47fe-bb81-68631dc5f9d1"/>
    <ds:schemaRef ds:uri="http://schemas.microsoft.com/office/2006/documentManagement/types"/>
    <ds:schemaRef ds:uri="http://purl.org/dc/dcmitype/"/>
    <ds:schemaRef ds:uri="0bc870ca-d926-466a-9ab4-85e885ffa630"/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7A789695-3DC1-4EB9-9834-9394E359EC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10</vt:i4>
      </vt:variant>
    </vt:vector>
  </HeadingPairs>
  <TitlesOfParts>
    <vt:vector size="10" baseType="lpstr">
      <vt:lpstr>Financial overview</vt:lpstr>
      <vt:lpstr>Group performance</vt:lpstr>
      <vt:lpstr>Segment performance</vt:lpstr>
      <vt:lpstr>KPIs</vt:lpstr>
      <vt:lpstr>Income statement</vt:lpstr>
      <vt:lpstr>Comprehensive income</vt:lpstr>
      <vt:lpstr>Balance sheet</vt:lpstr>
      <vt:lpstr>Statement of cash flows</vt:lpstr>
      <vt:lpstr>Changes in equity</vt:lpstr>
      <vt:lpstr>Operating segments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Theodor Berg</dc:creator>
  <cp:keywords/>
  <dc:description/>
  <cp:lastModifiedBy>Martin Melbi</cp:lastModifiedBy>
  <cp:revision/>
  <dcterms:created xsi:type="dcterms:W3CDTF">2026-03-23T10:05:35Z</dcterms:created>
  <dcterms:modified xsi:type="dcterms:W3CDTF">2026-07-20T12:33:59Z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0x01010060090BF4B60239408ED3DAC67DD9A506</vt:lpwstr>
  </property>
  <property fmtid="{D5CDD505-2E9C-101B-9397-08002B2CF9AE}" pid="3" name="MediaServiceImageTags">
    <vt:lpwstr/>
  </property>
</Properties>
</file>