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tgab.sharepoint.com/sites/Fileserverreplacementtest/Shared Documents/Closing/Quarterly Report - Factsheet/"/>
    </mc:Choice>
  </mc:AlternateContent>
  <xr:revisionPtr revIDLastSave="61" documentId="8_{00CF8D80-3C6B-4687-BEAF-1F72B9F527CD}" xr6:coauthVersionLast="47" xr6:coauthVersionMax="47" xr10:uidLastSave="{8DE0CAC4-BC94-4633-AC11-AC5A6163746F}"/>
  <bookViews>
    <workbookView xWindow="54495" yWindow="0" windowWidth="26010" windowHeight="20985" tabRatio="919" firstSheet="1" activeTab="11" xr2:uid="{C7DD53E6-0FE5-416E-8DF9-7A8DE6B871D0}"/>
  </bookViews>
  <sheets>
    <sheet name="Financial overview" sheetId="3" r:id="rId1"/>
    <sheet name="Group performance" sheetId="4" r:id="rId2"/>
    <sheet name="Segment performance" sheetId="2" r:id="rId3"/>
    <sheet name="KPIs" sheetId="1" r:id="rId4"/>
    <sheet name="Cash flow - NA" sheetId="19" state="hidden" r:id="rId5"/>
    <sheet name="Net financials - NA" sheetId="5" state="hidden" r:id="rId6"/>
    <sheet name="Income statement" sheetId="7" r:id="rId7"/>
    <sheet name="Comprehensive income" sheetId="20" r:id="rId8"/>
    <sheet name="Balance sheet" sheetId="33" r:id="rId9"/>
    <sheet name="Statement of cash flows" sheetId="10" r:id="rId10"/>
    <sheet name="Changes in equity" sheetId="22" r:id="rId11"/>
    <sheet name="Operating segments" sheetId="38" r:id="rId12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F22" i="4" l="1"/>
  <c r="F21" i="4"/>
  <c r="F20" i="4"/>
  <c r="E22" i="4"/>
  <c r="E21" i="4"/>
  <c r="E20" i="4"/>
  <c r="D22" i="4"/>
  <c r="D21" i="4"/>
  <c r="D20" i="4"/>
  <c r="F8" i="4"/>
  <c r="F23" i="4" s="1"/>
  <c r="E8" i="4"/>
  <c r="D8" i="4"/>
  <c r="E23" i="4" l="1"/>
  <c r="D23" i="4"/>
  <c r="C10" i="5"/>
  <c r="D9" i="5" l="1"/>
  <c r="E9" i="5"/>
  <c r="E8" i="5"/>
  <c r="D8" i="5"/>
  <c r="D7" i="5" l="1"/>
  <c r="D5" i="5"/>
  <c r="D6" i="5"/>
  <c r="E5" i="5"/>
  <c r="D3" i="5"/>
  <c r="E4" i="5"/>
  <c r="D4" i="5"/>
  <c r="E7" i="5"/>
  <c r="E3" i="5"/>
  <c r="E6" i="5"/>
  <c r="E10" i="5" l="1"/>
  <c r="D10" i="5"/>
  <c r="B9" i="5"/>
  <c r="B7" i="5"/>
  <c r="B5" i="5"/>
  <c r="B4" i="5"/>
  <c r="B8" i="5"/>
  <c r="B6" i="5"/>
  <c r="B3" i="5"/>
  <c r="B10" i="5" l="1"/>
</calcChain>
</file>

<file path=xl/sharedStrings.xml><?xml version="1.0" encoding="utf-8"?>
<sst xmlns="http://schemas.openxmlformats.org/spreadsheetml/2006/main" count="592" uniqueCount="162">
  <si>
    <t>Financial overview</t>
  </si>
  <si>
    <t>Quarterly data</t>
  </si>
  <si>
    <t>SEKm</t>
  </si>
  <si>
    <t>Q4
2025</t>
  </si>
  <si>
    <t>Q3
2025</t>
  </si>
  <si>
    <t>Q2
2025</t>
  </si>
  <si>
    <t>Q1
2025</t>
  </si>
  <si>
    <t>Net sales</t>
  </si>
  <si>
    <t>EBIT</t>
  </si>
  <si>
    <t>EBITDA</t>
  </si>
  <si>
    <t>Adjusted EBITDA</t>
  </si>
  <si>
    <t>Net income</t>
  </si>
  <si>
    <t>Cash flow from operations</t>
  </si>
  <si>
    <t>Basic earnings per share (SEK)</t>
  </si>
  <si>
    <t>Diluted earnings per share (SEK)</t>
  </si>
  <si>
    <t>-</t>
  </si>
  <si>
    <t>Growth</t>
  </si>
  <si>
    <t>Sales growth, %</t>
  </si>
  <si>
    <t>Year-to-date data</t>
  </si>
  <si>
    <t>Q4 
2024</t>
  </si>
  <si>
    <t>Group performance</t>
  </si>
  <si>
    <t>RAID: Shadow Legends</t>
  </si>
  <si>
    <t>Forge of Empires</t>
  </si>
  <si>
    <t>Warhammer 40,000: Tacticus</t>
  </si>
  <si>
    <t>Other games</t>
  </si>
  <si>
    <t>Total net sales</t>
  </si>
  <si>
    <t>Reported sales growth, %</t>
  </si>
  <si>
    <t>User acquisition</t>
  </si>
  <si>
    <t>Adjusted EBITDA margin, %</t>
  </si>
  <si>
    <t>Q4
2024</t>
  </si>
  <si>
    <t>Segment performance</t>
  </si>
  <si>
    <t>Midcore</t>
  </si>
  <si>
    <t>DAU, million</t>
  </si>
  <si>
    <t>ARPDAU, SEK</t>
  </si>
  <si>
    <t>Casual</t>
  </si>
  <si>
    <t>Key Performance Indicators</t>
  </si>
  <si>
    <t>Q4 
2025</t>
  </si>
  <si>
    <t>Q3 
2025</t>
  </si>
  <si>
    <t>Q2 
2025</t>
  </si>
  <si>
    <t>Q1 
2025</t>
  </si>
  <si>
    <t>Group</t>
  </si>
  <si>
    <t>Revenue generated by platform, %</t>
  </si>
  <si>
    <t>Mobile</t>
  </si>
  <si>
    <t>Direct to consumer</t>
  </si>
  <si>
    <t>Other</t>
  </si>
  <si>
    <t>Revenue generated by monetization type, %</t>
  </si>
  <si>
    <t>IAP</t>
  </si>
  <si>
    <t>IAA</t>
  </si>
  <si>
    <t>Revenue generated by territory, %</t>
  </si>
  <si>
    <t>Europe</t>
  </si>
  <si>
    <t>North America</t>
  </si>
  <si>
    <t>Asia Pacific</t>
  </si>
  <si>
    <t>Rest of World</t>
  </si>
  <si>
    <t>Revenue generated by top 3 games, %</t>
  </si>
  <si>
    <t>Cash flow</t>
  </si>
  <si>
    <t>FY
2025</t>
  </si>
  <si>
    <t>FY
2024</t>
  </si>
  <si>
    <t>Cash flow from operations before taxes and changes in working capital</t>
  </si>
  <si>
    <t>Taxes paid</t>
  </si>
  <si>
    <t>Changes in working capital</t>
  </si>
  <si>
    <t>Cash flow from investing activities</t>
  </si>
  <si>
    <t>Cash flow from financing activities</t>
  </si>
  <si>
    <t>Total net change in cash and cash equivalents</t>
  </si>
  <si>
    <t>Cash and cash equivalents at the beginning of the period</t>
  </si>
  <si>
    <t>Translation differences in cash and cash equivalents</t>
  </si>
  <si>
    <t>Cash and cash equivalents at end of the period</t>
  </si>
  <si>
    <t>Net financials</t>
  </si>
  <si>
    <t>Revaluation</t>
  </si>
  <si>
    <t>Gain and loss</t>
  </si>
  <si>
    <t>Net interest</t>
  </si>
  <si>
    <t>Unrealized exchange rate differences</t>
  </si>
  <si>
    <t>Realized exchange rate differences</t>
  </si>
  <si>
    <t>Discounting effects</t>
  </si>
  <si>
    <t>Total</t>
  </si>
  <si>
    <t>Condensed consolidated income statement</t>
  </si>
  <si>
    <t>Total revenue</t>
  </si>
  <si>
    <t>Platform fees</t>
  </si>
  <si>
    <t>Other sales related costs</t>
  </si>
  <si>
    <t>Other external expenses</t>
  </si>
  <si>
    <t>Personnel expenses</t>
  </si>
  <si>
    <t>Own work capitalized</t>
  </si>
  <si>
    <t>Depreciation, amortization and impairment</t>
  </si>
  <si>
    <t>Other operating income</t>
  </si>
  <si>
    <t>Other operating expenses</t>
  </si>
  <si>
    <t>Operating result (EBIT)</t>
  </si>
  <si>
    <t>Net financial items</t>
  </si>
  <si>
    <t>Profit before tax</t>
  </si>
  <si>
    <t>Taxes for the period</t>
  </si>
  <si>
    <t>Net result for the period</t>
  </si>
  <si>
    <t>Condensed consolidated statement of comprehensive income</t>
  </si>
  <si>
    <t>Other comprehensive income</t>
  </si>
  <si>
    <t>Items that are or may be reclassified to profit or loss, net of tax:</t>
  </si>
  <si>
    <t xml:space="preserve">  Currency translation differences</t>
  </si>
  <si>
    <t>Items that cannot be transferred to profit or loss, net of tax:</t>
  </si>
  <si>
    <t xml:space="preserve">  Fair value change of equity instruments</t>
  </si>
  <si>
    <t>Total comprehensive income</t>
  </si>
  <si>
    <t>Total comprehensive income attributable to:</t>
  </si>
  <si>
    <t xml:space="preserve">  Equity holders of the parent</t>
  </si>
  <si>
    <t>Condensed consolidated balance sheet</t>
  </si>
  <si>
    <t>End-of-period data</t>
  </si>
  <si>
    <t>Non-current assets</t>
  </si>
  <si>
    <t>Goodwill</t>
  </si>
  <si>
    <t>Other intangible assets</t>
  </si>
  <si>
    <t>Total intangible assets</t>
  </si>
  <si>
    <t>Total tangible assets</t>
  </si>
  <si>
    <t>Total right of use assets</t>
  </si>
  <si>
    <t>Shares and participations</t>
  </si>
  <si>
    <t>Other receivables</t>
  </si>
  <si>
    <t>Total non-current financial assets</t>
  </si>
  <si>
    <t>Total non-current assets</t>
  </si>
  <si>
    <t>Current assets</t>
  </si>
  <si>
    <t>Cash and cash equivalents</t>
  </si>
  <si>
    <t>Total current assets</t>
  </si>
  <si>
    <t>Total assets</t>
  </si>
  <si>
    <t>Equity</t>
  </si>
  <si>
    <t>Shareholders' equity</t>
  </si>
  <si>
    <t>Total equity</t>
  </si>
  <si>
    <t>Non-current liabilities</t>
  </si>
  <si>
    <t>Liabilities to credit institutions</t>
  </si>
  <si>
    <t>Lease liabilities</t>
  </si>
  <si>
    <t>Other interest-bearing liabilities</t>
  </si>
  <si>
    <t>Total non-current interest-bearing liabilities</t>
  </si>
  <si>
    <t>Provisions</t>
  </si>
  <si>
    <t>Contingent consideration</t>
  </si>
  <si>
    <t>Other non-interest-bearing liabilities</t>
  </si>
  <si>
    <t>Total non-current non-interest-bearing liabilities</t>
  </si>
  <si>
    <t>Total non-current liabilities</t>
  </si>
  <si>
    <t>Current liabilities</t>
  </si>
  <si>
    <t>Total current liabilities</t>
  </si>
  <si>
    <t>Total liabilities</t>
  </si>
  <si>
    <t>Total shareholders' equity and liabilities</t>
  </si>
  <si>
    <t>Condensed consolidated statement of cash flows</t>
  </si>
  <si>
    <t>Income before tax</t>
  </si>
  <si>
    <t>Adjustment for items not included in cash flow</t>
  </si>
  <si>
    <t>Investments/divestments in deposits</t>
  </si>
  <si>
    <t>Acquisition / sale of subsidiaries, associates and other investments</t>
  </si>
  <si>
    <t>Earnout payments</t>
  </si>
  <si>
    <t>Investments in other non-current assets</t>
  </si>
  <si>
    <t>Repurchase of shares</t>
  </si>
  <si>
    <t>Loan</t>
  </si>
  <si>
    <t>Share swap regarding share incentive programs</t>
  </si>
  <si>
    <t>Other cash flow from/used in financing activities</t>
  </si>
  <si>
    <t>Condensed statement of changes in equity</t>
  </si>
  <si>
    <t>Opening balance</t>
  </si>
  <si>
    <t>Net loss/income for the period</t>
  </si>
  <si>
    <t>Other comprehensive income for the period</t>
  </si>
  <si>
    <t>Total comprehensive income for the period</t>
  </si>
  <si>
    <t>Effect of employee share programs</t>
  </si>
  <si>
    <t>Share swap regarding share-based incentive program</t>
  </si>
  <si>
    <t>Closing balance</t>
  </si>
  <si>
    <t>Operating segments</t>
  </si>
  <si>
    <t>Revenue from external customers</t>
  </si>
  <si>
    <t>Items affecting comparability</t>
  </si>
  <si>
    <t>Non-recurring bonus structures</t>
  </si>
  <si>
    <t>M&amp;A transaction costs and revaluation of put/call options</t>
  </si>
  <si>
    <t>Group operations and eliminations</t>
  </si>
  <si>
    <t>Group total</t>
  </si>
  <si>
    <t>Q1
2026</t>
  </si>
  <si>
    <t>Q1 
2026</t>
  </si>
  <si>
    <t>Organic growth, %</t>
  </si>
  <si>
    <t>Pro forma growth, %</t>
  </si>
  <si>
    <t>Re-distribution of repurchased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</si>
</sst>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=0]&quot;-&quot;;#,###"/>
    <numFmt numFmtId="167" formatCode="0.0"/>
    <numFmt numFmtId="168" formatCode="#,##0.0"/>
    <numFmt numFmtId="169" formatCode="_(* #,##0.0_);_(* \(#,##0.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rgb="FFACA0B0"/>
      <name val="ABC Monument Grotesk"/>
      <family val="2"/>
    </font>
    <font>
      <sz val="8"/>
      <color rgb="FF4C3255"/>
      <name val="ABC Monument Grotesk"/>
      <family val="2"/>
    </font>
    <font>
      <b/>
      <sz val="8"/>
      <color rgb="FF4C3255"/>
      <name val="ABC Monument Grotesk"/>
      <family val="2"/>
    </font>
    <font>
      <sz val="8"/>
      <color theme="1"/>
      <name val="ABC Monument Grotesk"/>
      <family val="2"/>
    </font>
    <font>
      <i/>
      <sz val="8"/>
      <color rgb="FF4C3255"/>
      <name val="ABC Monument Grotesk"/>
      <family val="2"/>
    </font>
    <font>
      <sz val="12"/>
      <color rgb="FF4C3255"/>
      <name val="ABC Monument Grotesk"/>
      <family val="2"/>
    </font>
    <font>
      <sz val="12"/>
      <color rgb="FFACA0B0"/>
      <name val="ABC Monument Grotesk"/>
      <family val="2"/>
    </font>
    <font>
      <sz val="12"/>
      <color theme="1"/>
      <name val="ABC Monument Grotesk"/>
      <family val="2"/>
    </font>
    <font>
      <sz val="10"/>
      <name val="Arial"/>
      <family val="2"/>
    </font>
    <font>
      <sz val="11"/>
      <color rgb="FF4C3255"/>
      <name val="ABC Monument Grotesk"/>
      <family val="2"/>
    </font>
    <font>
      <b/>
      <i/>
      <sz val="8"/>
      <color rgb="FF4C3255"/>
      <name val="ABC Monument Grotesk"/>
      <family val="2"/>
    </font>
    <font>
      <i/>
      <sz val="8"/>
      <color theme="1" tint="0.499984740745262"/>
      <name val="ABC Monument Grotesk"/>
      <family val="2"/>
    </font>
    <font>
      <sz val="8"/>
      <color theme="1" tint="0.499984740745262"/>
      <name val="ABC Monument Grotesk"/>
      <family val="2"/>
    </font>
    <font>
      <b/>
      <sz val="8"/>
      <color theme="1"/>
      <name val="ABC Monument Grotesk"/>
      <family val="2"/>
    </font>
    <font>
      <sz val="8"/>
      <color theme="1"/>
      <name val="Aptos Narrow"/>
      <family val="2"/>
      <scheme val="minor"/>
    </font>
    <font>
      <sz val="8"/>
      <color rgb="FF4C3255"/>
      <name val="ABC Monument Grotesk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EDF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ACA0B0"/>
      </bottom>
      <diagonal/>
    </border>
    <border>
      <left/>
      <right/>
      <top style="medium">
        <color rgb="FFACA0B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4C3255"/>
      </bottom>
      <diagonal/>
    </border>
    <border>
      <left/>
      <right/>
      <top style="thin">
        <color rgb="FF4C3255"/>
      </top>
      <bottom/>
      <diagonal/>
    </border>
    <border>
      <left/>
      <right/>
      <top style="medium">
        <color rgb="FFACA0B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0" fillId="0" borderId="0"/>
  </cellStyleXfs>
  <cellXfs count="147">
    <xf numFmtId="0" fontId="0" fillId="0" borderId="0" xfId="0"/>
    <xf numFmtId="0" fontId="2" fillId="2" borderId="0" xfId="0" applyFont="1" applyFill="1"/>
    <xf numFmtId="3" fontId="3" fillId="2" borderId="0" xfId="0" applyNumberFormat="1" applyFont="1" applyFill="1" applyAlignment="1">
      <alignment horizontal="right" wrapText="1"/>
    </xf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4" fillId="2" borderId="0" xfId="0" applyFont="1" applyFill="1" applyAlignment="1">
      <alignment wrapText="1"/>
    </xf>
    <xf numFmtId="0" fontId="3" fillId="3" borderId="0" xfId="0" applyFont="1" applyFill="1" applyAlignment="1">
      <alignment horizontal="right" wrapText="1"/>
    </xf>
    <xf numFmtId="0" fontId="3" fillId="2" borderId="0" xfId="0" applyFont="1" applyFill="1" applyAlignment="1">
      <alignment horizontal="right" wrapText="1"/>
    </xf>
    <xf numFmtId="0" fontId="3" fillId="2" borderId="0" xfId="0" applyFont="1" applyFill="1" applyAlignment="1">
      <alignment wrapText="1"/>
    </xf>
    <xf numFmtId="9" fontId="3" fillId="3" borderId="0" xfId="2" applyFont="1" applyFill="1" applyAlignment="1">
      <alignment horizontal="right"/>
    </xf>
    <xf numFmtId="9" fontId="3" fillId="2" borderId="0" xfId="2" applyFont="1" applyFill="1" applyAlignment="1">
      <alignment horizontal="right"/>
    </xf>
    <xf numFmtId="0" fontId="3" fillId="2" borderId="0" xfId="0" applyFont="1" applyFill="1" applyAlignment="1">
      <alignment horizontal="left" wrapText="1" indent="1"/>
    </xf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3" fontId="3" fillId="2" borderId="0" xfId="0" applyNumberFormat="1" applyFont="1" applyFill="1" applyAlignment="1">
      <alignment horizontal="right"/>
    </xf>
    <xf numFmtId="9" fontId="4" fillId="2" borderId="0" xfId="2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0" fontId="5" fillId="2" borderId="0" xfId="0" applyFont="1" applyFill="1"/>
    <xf numFmtId="9" fontId="6" fillId="3" borderId="0" xfId="2" applyFont="1" applyFill="1" applyBorder="1" applyAlignment="1">
      <alignment horizontal="right"/>
    </xf>
    <xf numFmtId="9" fontId="3" fillId="3" borderId="0" xfId="2" applyFont="1" applyFill="1" applyBorder="1" applyAlignment="1">
      <alignment horizontal="right"/>
    </xf>
    <xf numFmtId="9" fontId="3" fillId="2" borderId="0" xfId="2" applyFont="1" applyFill="1" applyBorder="1" applyAlignment="1">
      <alignment horizontal="right"/>
    </xf>
    <xf numFmtId="3" fontId="3" fillId="2" borderId="2" xfId="0" applyNumberFormat="1" applyFont="1" applyFill="1" applyBorder="1"/>
    <xf numFmtId="3" fontId="4" fillId="3" borderId="0" xfId="0" applyNumberFormat="1" applyFont="1" applyFill="1" applyAlignment="1">
      <alignment horizontal="right"/>
    </xf>
    <xf numFmtId="3" fontId="4" fillId="2" borderId="0" xfId="0" applyNumberFormat="1" applyFont="1" applyFill="1" applyAlignment="1">
      <alignment horizontal="right"/>
    </xf>
    <xf numFmtId="0" fontId="7" fillId="2" borderId="0" xfId="0" applyFont="1" applyFill="1"/>
    <xf numFmtId="3" fontId="3" fillId="3" borderId="2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/>
    </xf>
    <xf numFmtId="0" fontId="8" fillId="2" borderId="0" xfId="0" applyFont="1" applyFill="1"/>
    <xf numFmtId="9" fontId="4" fillId="2" borderId="0" xfId="2" applyFont="1" applyFill="1" applyBorder="1" applyAlignment="1">
      <alignment horizontal="center"/>
    </xf>
    <xf numFmtId="0" fontId="2" fillId="2" borderId="0" xfId="0" applyFont="1" applyFill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4" fillId="2" borderId="5" xfId="0" applyFont="1" applyFill="1" applyBorder="1"/>
    <xf numFmtId="0" fontId="3" fillId="2" borderId="0" xfId="0" applyFont="1" applyFill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165" fontId="3" fillId="3" borderId="3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65" fontId="4" fillId="2" borderId="0" xfId="1" applyNumberFormat="1" applyFont="1" applyFill="1" applyAlignment="1">
      <alignment horizontal="right" vertical="center" wrapText="1"/>
    </xf>
    <xf numFmtId="165" fontId="3" fillId="2" borderId="3" xfId="1" applyNumberFormat="1" applyFont="1" applyFill="1" applyBorder="1" applyAlignment="1">
      <alignment horizontal="right" vertical="center" wrapText="1"/>
    </xf>
    <xf numFmtId="166" fontId="3" fillId="3" borderId="0" xfId="0" applyNumberFormat="1" applyFont="1" applyFill="1" applyAlignment="1">
      <alignment horizontal="right"/>
    </xf>
    <xf numFmtId="166" fontId="4" fillId="3" borderId="0" xfId="0" applyNumberFormat="1" applyFont="1" applyFill="1" applyAlignment="1">
      <alignment horizontal="right"/>
    </xf>
    <xf numFmtId="166" fontId="3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11" fillId="2" borderId="0" xfId="0" applyFont="1" applyFill="1"/>
    <xf numFmtId="167" fontId="3" fillId="3" borderId="0" xfId="0" applyNumberFormat="1" applyFont="1" applyFill="1" applyAlignment="1">
      <alignment horizontal="right" wrapText="1"/>
    </xf>
    <xf numFmtId="167" fontId="3" fillId="2" borderId="0" xfId="0" applyNumberFormat="1" applyFont="1" applyFill="1" applyAlignment="1">
      <alignment horizontal="right" wrapText="1"/>
    </xf>
    <xf numFmtId="3" fontId="3" fillId="3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166" fontId="3" fillId="3" borderId="3" xfId="0" applyNumberFormat="1" applyFont="1" applyFill="1" applyBorder="1" applyAlignment="1">
      <alignment horizontal="right"/>
    </xf>
    <xf numFmtId="1" fontId="3" fillId="2" borderId="3" xfId="2" applyNumberFormat="1" applyFont="1" applyFill="1" applyBorder="1" applyAlignment="1">
      <alignment horizontal="right"/>
    </xf>
    <xf numFmtId="166" fontId="3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11" fillId="2" borderId="0" xfId="0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165" fontId="4" fillId="3" borderId="0" xfId="1" applyNumberFormat="1" applyFont="1" applyFill="1" applyAlignment="1">
      <alignment horizontal="right" vertical="center" wrapText="1"/>
    </xf>
    <xf numFmtId="165" fontId="3" fillId="3" borderId="0" xfId="1" applyNumberFormat="1" applyFont="1" applyFill="1" applyBorder="1" applyAlignment="1">
      <alignment horizontal="right" vertical="center" wrapText="1"/>
    </xf>
    <xf numFmtId="165" fontId="3" fillId="2" borderId="0" xfId="1" applyNumberFormat="1" applyFont="1" applyFill="1" applyBorder="1" applyAlignment="1">
      <alignment horizontal="right" vertical="center" wrapText="1"/>
    </xf>
    <xf numFmtId="165" fontId="3" fillId="2" borderId="0" xfId="1" applyNumberFormat="1" applyFont="1" applyFill="1" applyAlignment="1">
      <alignment horizontal="right"/>
    </xf>
    <xf numFmtId="165" fontId="3" fillId="2" borderId="3" xfId="1" applyNumberFormat="1" applyFont="1" applyFill="1" applyBorder="1" applyAlignment="1">
      <alignment horizontal="right"/>
    </xf>
    <xf numFmtId="9" fontId="0" fillId="2" borderId="0" xfId="0" applyNumberFormat="1" applyFill="1"/>
    <xf numFmtId="3" fontId="3" fillId="3" borderId="8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3" fontId="3" fillId="3" borderId="0" xfId="0" applyNumberFormat="1" applyFont="1" applyFill="1" applyAlignment="1">
      <alignment horizontal="right" vertical="center" wrapText="1"/>
    </xf>
    <xf numFmtId="3" fontId="3" fillId="2" borderId="0" xfId="0" applyNumberFormat="1" applyFont="1" applyFill="1" applyAlignment="1">
      <alignment horizontal="right" vertical="center" wrapText="1"/>
    </xf>
    <xf numFmtId="0" fontId="5" fillId="2" borderId="0" xfId="0" applyFont="1" applyFill="1" applyAlignment="1">
      <alignment vertical="center"/>
    </xf>
    <xf numFmtId="0" fontId="4" fillId="0" borderId="0" xfId="0" applyFont="1" applyAlignment="1">
      <alignment vertical="center" wrapText="1"/>
    </xf>
    <xf numFmtId="165" fontId="3" fillId="2" borderId="0" xfId="1" applyNumberFormat="1" applyFont="1" applyFill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165" fontId="3" fillId="3" borderId="0" xfId="1" applyNumberFormat="1" applyFont="1" applyFill="1" applyAlignment="1">
      <alignment horizontal="right" vertical="center" wrapText="1"/>
    </xf>
    <xf numFmtId="0" fontId="4" fillId="2" borderId="7" xfId="0" applyFont="1" applyFill="1" applyBorder="1" applyAlignment="1">
      <alignment vertical="center" wrapText="1"/>
    </xf>
    <xf numFmtId="0" fontId="15" fillId="2" borderId="0" xfId="0" applyFont="1" applyFill="1"/>
    <xf numFmtId="165" fontId="5" fillId="2" borderId="0" xfId="1" applyNumberFormat="1" applyFont="1" applyFill="1"/>
    <xf numFmtId="0" fontId="5" fillId="2" borderId="3" xfId="0" applyFont="1" applyFill="1" applyBorder="1"/>
    <xf numFmtId="0" fontId="15" fillId="2" borderId="3" xfId="0" applyFont="1" applyFill="1" applyBorder="1"/>
    <xf numFmtId="0" fontId="16" fillId="2" borderId="0" xfId="0" applyFont="1" applyFill="1"/>
    <xf numFmtId="0" fontId="9" fillId="2" borderId="0" xfId="0" applyFont="1" applyFill="1"/>
    <xf numFmtId="0" fontId="3" fillId="0" borderId="1" xfId="0" applyFont="1" applyBorder="1" applyAlignment="1">
      <alignment wrapText="1"/>
    </xf>
    <xf numFmtId="9" fontId="3" fillId="2" borderId="8" xfId="2" applyFont="1" applyFill="1" applyBorder="1" applyAlignment="1">
      <alignment horizontal="right"/>
    </xf>
    <xf numFmtId="9" fontId="3" fillId="2" borderId="0" xfId="0" applyNumberFormat="1" applyFont="1" applyFill="1" applyAlignment="1">
      <alignment horizontal="right"/>
    </xf>
    <xf numFmtId="169" fontId="3" fillId="2" borderId="0" xfId="1" applyNumberFormat="1" applyFont="1" applyFill="1" applyAlignment="1">
      <alignment horizontal="right"/>
    </xf>
    <xf numFmtId="3" fontId="0" fillId="2" borderId="0" xfId="0" applyNumberFormat="1" applyFill="1"/>
    <xf numFmtId="4" fontId="3" fillId="3" borderId="0" xfId="0" applyNumberFormat="1" applyFont="1" applyFill="1" applyAlignment="1">
      <alignment horizontal="right"/>
    </xf>
    <xf numFmtId="4" fontId="3" fillId="2" borderId="0" xfId="0" applyNumberFormat="1" applyFont="1" applyFill="1" applyAlignment="1">
      <alignment horizontal="right"/>
    </xf>
    <xf numFmtId="165" fontId="4" fillId="3" borderId="0" xfId="1" applyNumberFormat="1" applyFont="1" applyFill="1" applyAlignment="1">
      <alignment horizontal="right"/>
    </xf>
    <xf numFmtId="165" fontId="4" fillId="2" borderId="0" xfId="1" applyNumberFormat="1" applyFont="1" applyFill="1" applyAlignment="1">
      <alignment horizontal="right"/>
    </xf>
    <xf numFmtId="0" fontId="3" fillId="2" borderId="6" xfId="0" applyFont="1" applyFill="1" applyBorder="1" applyAlignment="1">
      <alignment wrapText="1"/>
    </xf>
    <xf numFmtId="3" fontId="3" fillId="2" borderId="6" xfId="0" applyNumberFormat="1" applyFont="1" applyFill="1" applyBorder="1" applyAlignment="1">
      <alignment horizontal="right" wrapText="1"/>
    </xf>
    <xf numFmtId="3" fontId="4" fillId="3" borderId="0" xfId="0" applyNumberFormat="1" applyFont="1" applyFill="1" applyAlignment="1">
      <alignment horizontal="right" wrapText="1"/>
    </xf>
    <xf numFmtId="3" fontId="4" fillId="2" borderId="0" xfId="0" applyNumberFormat="1" applyFont="1" applyFill="1" applyAlignment="1">
      <alignment horizontal="right" wrapText="1"/>
    </xf>
    <xf numFmtId="0" fontId="4" fillId="0" borderId="0" xfId="0" applyFont="1" applyAlignment="1">
      <alignment wrapText="1"/>
    </xf>
    <xf numFmtId="3" fontId="3" fillId="3" borderId="0" xfId="0" applyNumberFormat="1" applyFont="1" applyFill="1" applyAlignment="1">
      <alignment horizontal="right" wrapText="1"/>
    </xf>
    <xf numFmtId="3" fontId="3" fillId="3" borderId="3" xfId="0" applyNumberFormat="1" applyFont="1" applyFill="1" applyBorder="1" applyAlignment="1">
      <alignment horizontal="right" wrapText="1"/>
    </xf>
    <xf numFmtId="3" fontId="3" fillId="2" borderId="3" xfId="0" applyNumberFormat="1" applyFont="1" applyFill="1" applyBorder="1" applyAlignment="1">
      <alignment horizontal="right" wrapText="1"/>
    </xf>
    <xf numFmtId="0" fontId="3" fillId="2" borderId="2" xfId="0" applyFont="1" applyFill="1" applyBorder="1" applyAlignment="1">
      <alignment wrapText="1"/>
    </xf>
    <xf numFmtId="3" fontId="3" fillId="3" borderId="2" xfId="0" applyNumberFormat="1" applyFont="1" applyFill="1" applyBorder="1" applyAlignment="1">
      <alignment horizontal="right" wrapText="1"/>
    </xf>
    <xf numFmtId="3" fontId="3" fillId="2" borderId="2" xfId="0" applyNumberFormat="1" applyFont="1" applyFill="1" applyBorder="1" applyAlignment="1">
      <alignment horizontal="right" wrapText="1"/>
    </xf>
    <xf numFmtId="0" fontId="12" fillId="2" borderId="0" xfId="0" applyFont="1" applyFill="1" applyAlignment="1">
      <alignment wrapText="1"/>
    </xf>
    <xf numFmtId="0" fontId="6" fillId="0" borderId="0" xfId="0" applyFont="1" applyAlignment="1">
      <alignment horizontal="left" wrapText="1"/>
    </xf>
    <xf numFmtId="0" fontId="13" fillId="2" borderId="0" xfId="0" applyFont="1" applyFill="1"/>
    <xf numFmtId="0" fontId="14" fillId="2" borderId="0" xfId="0" applyFont="1" applyFill="1"/>
    <xf numFmtId="0" fontId="6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9" fillId="2" borderId="0" xfId="0" applyFont="1" applyFill="1" applyAlignment="1">
      <alignment vertical="center"/>
    </xf>
    <xf numFmtId="165" fontId="4" fillId="3" borderId="0" xfId="1" applyNumberFormat="1" applyFont="1" applyFill="1" applyBorder="1" applyAlignment="1">
      <alignment horizontal="right" vertical="center" wrapText="1"/>
    </xf>
    <xf numFmtId="165" fontId="4" fillId="3" borderId="7" xfId="1" applyNumberFormat="1" applyFont="1" applyFill="1" applyBorder="1" applyAlignment="1">
      <alignment horizontal="right" vertical="center" wrapText="1"/>
    </xf>
    <xf numFmtId="165" fontId="4" fillId="2" borderId="7" xfId="1" applyNumberFormat="1" applyFont="1" applyFill="1" applyBorder="1" applyAlignment="1">
      <alignment horizontal="right" vertical="center" wrapText="1"/>
    </xf>
    <xf numFmtId="165" fontId="15" fillId="2" borderId="0" xfId="1" applyNumberFormat="1" applyFont="1" applyFill="1"/>
    <xf numFmtId="165" fontId="4" fillId="3" borderId="3" xfId="1" applyNumberFormat="1" applyFont="1" applyFill="1" applyBorder="1" applyAlignment="1">
      <alignment horizontal="right" vertical="center" wrapText="1"/>
    </xf>
    <xf numFmtId="165" fontId="15" fillId="2" borderId="3" xfId="1" applyNumberFormat="1" applyFont="1" applyFill="1" applyBorder="1"/>
    <xf numFmtId="0" fontId="3" fillId="2" borderId="0" xfId="0" applyFont="1" applyFill="1" applyAlignment="1">
      <alignment horizontal="right" vertical="center" wrapText="1"/>
    </xf>
    <xf numFmtId="165" fontId="4" fillId="2" borderId="0" xfId="1" applyNumberFormat="1" applyFont="1" applyFill="1" applyBorder="1" applyAlignment="1">
      <alignment horizontal="right" vertical="center" wrapText="1"/>
    </xf>
    <xf numFmtId="165" fontId="5" fillId="2" borderId="0" xfId="0" applyNumberFormat="1" applyFont="1" applyFill="1"/>
    <xf numFmtId="9" fontId="3" fillId="0" borderId="8" xfId="2" applyFont="1" applyFill="1" applyBorder="1" applyAlignment="1">
      <alignment horizontal="right"/>
    </xf>
    <xf numFmtId="9" fontId="3" fillId="0" borderId="0" xfId="2" applyFont="1" applyFill="1" applyBorder="1" applyAlignment="1">
      <alignment horizontal="right"/>
    </xf>
    <xf numFmtId="9" fontId="3" fillId="0" borderId="0" xfId="0" applyNumberFormat="1" applyFont="1" applyAlignment="1">
      <alignment horizontal="right"/>
    </xf>
    <xf numFmtId="9" fontId="3" fillId="3" borderId="3" xfId="2" applyFont="1" applyFill="1" applyBorder="1" applyAlignment="1">
      <alignment horizontal="right"/>
    </xf>
    <xf numFmtId="9" fontId="6" fillId="2" borderId="0" xfId="2" applyFont="1" applyFill="1" applyBorder="1" applyAlignment="1">
      <alignment horizontal="right"/>
    </xf>
    <xf numFmtId="9" fontId="3" fillId="2" borderId="3" xfId="2" applyFont="1" applyFill="1" applyBorder="1" applyAlignment="1">
      <alignment horizontal="right"/>
    </xf>
    <xf numFmtId="3" fontId="3" fillId="2" borderId="8" xfId="0" applyNumberFormat="1" applyFont="1" applyFill="1" applyBorder="1" applyAlignment="1">
      <alignment horizontal="right"/>
    </xf>
    <xf numFmtId="168" fontId="3" fillId="2" borderId="0" xfId="0" applyNumberFormat="1" applyFont="1" applyFill="1" applyAlignment="1">
      <alignment horizontal="right"/>
    </xf>
    <xf numFmtId="167" fontId="3" fillId="3" borderId="0" xfId="2" applyNumberFormat="1" applyFont="1" applyFill="1" applyAlignment="1">
      <alignment horizontal="right"/>
    </xf>
    <xf numFmtId="3" fontId="3" fillId="3" borderId="6" xfId="0" applyNumberFormat="1" applyFont="1" applyFill="1" applyBorder="1" applyAlignment="1">
      <alignment horizontal="right" vertical="center" wrapText="1"/>
    </xf>
    <xf numFmtId="3" fontId="4" fillId="3" borderId="0" xfId="0" applyNumberFormat="1" applyFont="1" applyFill="1" applyAlignment="1">
      <alignment horizontal="right" vertical="center" wrapText="1"/>
    </xf>
    <xf numFmtId="3" fontId="3" fillId="3" borderId="3" xfId="0" applyNumberFormat="1" applyFont="1" applyFill="1" applyBorder="1" applyAlignment="1">
      <alignment horizontal="right" vertical="center" wrapText="1"/>
    </xf>
    <xf numFmtId="165" fontId="4" fillId="2" borderId="3" xfId="1" applyNumberFormat="1" applyFont="1" applyFill="1" applyBorder="1" applyAlignment="1">
      <alignment horizontal="right" vertical="center" wrapText="1"/>
    </xf>
    <xf numFmtId="167" fontId="0" fillId="2" borderId="0" xfId="0" applyNumberFormat="1" applyFill="1"/>
    <xf numFmtId="9" fontId="0" fillId="2" borderId="0" xfId="2" applyFont="1" applyFill="1"/>
    <xf numFmtId="9" fontId="5" fillId="2" borderId="0" xfId="2" applyFont="1" applyFill="1"/>
    <xf numFmtId="9" fontId="9" fillId="2" borderId="0" xfId="2" applyFont="1" applyFill="1" applyAlignment="1">
      <alignment vertical="center"/>
    </xf>
    <xf numFmtId="9" fontId="16" fillId="2" borderId="0" xfId="2" applyFont="1" applyFill="1"/>
    <xf numFmtId="9" fontId="5" fillId="2" borderId="0" xfId="2" applyFont="1" applyFill="1" applyAlignment="1">
      <alignment vertical="center"/>
    </xf>
    <xf numFmtId="165" fontId="9" fillId="2" borderId="0" xfId="2" applyNumberFormat="1" applyFont="1" applyFill="1" applyAlignment="1">
      <alignment vertical="center"/>
    </xf>
    <xf numFmtId="9" fontId="17" fillId="3" borderId="0" xfId="2" applyFont="1" applyFill="1" applyAlignment="1">
      <alignment horizontal="right"/>
    </xf>
    <xf numFmtId="0" fontId="3" fillId="2" borderId="6" xfId="0" applyFont="1" applyFill="1" applyBorder="1" applyAlignment="1">
      <alignment vertical="center" wrapText="1"/>
    </xf>
    <xf numFmtId="165" fontId="3" fillId="3" borderId="6" xfId="1" applyNumberFormat="1" applyFont="1" applyFill="1" applyBorder="1" applyAlignment="1">
      <alignment horizontal="right" vertical="center" wrapText="1"/>
    </xf>
    <xf numFmtId="165" fontId="3" fillId="2" borderId="6" xfId="1" applyNumberFormat="1" applyFont="1" applyFill="1" applyBorder="1" applyAlignment="1">
      <alignment horizontal="right" vertical="center" wrapText="1"/>
    </xf>
    <xf numFmtId="3" fontId="5" fillId="2" borderId="0" xfId="0" applyNumberFormat="1" applyFont="1" applyFill="1"/>
    <xf numFmtId="165" fontId="5" fillId="2" borderId="0" xfId="2" applyNumberFormat="1" applyFont="1" applyFill="1" applyAlignment="1">
      <alignment vertical="center"/>
    </xf>
    <xf numFmtId="165" fontId="17" fillId="2" borderId="0" xfId="1" applyNumberFormat="1" applyFont="1" applyFill="1" applyAlignment="1">
      <alignment horizontal="right"/>
    </xf>
    <xf numFmtId="165" fontId="17" fillId="2" borderId="3" xfId="1" applyNumberFormat="1" applyFont="1" applyFill="1" applyBorder="1" applyAlignment="1">
      <alignment horizontal="right"/>
    </xf>
  </cellXfs>
  <cellStyles count="5">
    <cellStyle name="Comma" xfId="1" builtinId="3"/>
    <cellStyle name="Normal" xfId="0" builtinId="0"/>
    <cellStyle name="Normal 2" xfId="3" xr:uid="{334138B6-D9CF-4BE1-B043-587CC03FBB22}"/>
    <cellStyle name="Normal 2 2" xfId="4" xr:uid="{19642367-3436-4A6B-9996-2DB38931D566}"/>
    <cellStyle name="Percent" xfId="2" builtinId="5"/>
  </cellStyles>
  <dxfs count="0"/>
  <tableStyles count="0" defaultTableStyle="TableStyleMedium2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E8E3C-A8B0-4F33-B5E3-372AAF8C0BC6}">
  <dimension ref="A1:M30"/>
  <sheetViews>
    <sheetView zoomScale="99" zoomScaleNormal="145" workbookViewId="0">
      <selection activeCell="E46" sqref="E46"/>
    </sheetView>
  </sheetViews>
  <sheetFormatPr defaultColWidth="8.81640625" defaultRowHeight="14.5" x14ac:dyDescent="0.35"/>
  <cols>
    <col min="1" max="1" width="23.81640625" style="15" bestFit="1" customWidth="1"/>
    <col min="2" max="7" width="12.1796875" style="15" customWidth="1"/>
    <col min="8" max="16384" width="8.81640625" style="15"/>
  </cols>
  <sheetData>
    <row r="1" spans="1:13" ht="23" x14ac:dyDescent="0.7">
      <c r="A1" s="33" t="s">
        <v>0</v>
      </c>
      <c r="B1" s="21"/>
      <c r="C1" s="21"/>
      <c r="D1" s="21"/>
      <c r="E1" s="21"/>
      <c r="F1" s="21"/>
    </row>
    <row r="2" spans="1:13" ht="18" x14ac:dyDescent="0.55000000000000004">
      <c r="A2" s="57" t="s">
        <v>1</v>
      </c>
    </row>
    <row r="3" spans="1:13" ht="28.5" thickBot="1" x14ac:dyDescent="0.5">
      <c r="A3" s="3" t="s">
        <v>2</v>
      </c>
      <c r="B3" s="4" t="s">
        <v>157</v>
      </c>
      <c r="C3" s="5" t="s">
        <v>3</v>
      </c>
      <c r="D3" s="5" t="s">
        <v>4</v>
      </c>
      <c r="E3" s="5" t="s">
        <v>5</v>
      </c>
      <c r="F3" s="5" t="s">
        <v>6</v>
      </c>
    </row>
    <row r="4" spans="1:13" ht="15.5" x14ac:dyDescent="0.45">
      <c r="A4" s="9" t="s">
        <v>7</v>
      </c>
      <c r="B4" s="19">
        <v>3159.1309999999999</v>
      </c>
      <c r="C4" s="16">
        <v>3123.1060000000002</v>
      </c>
      <c r="D4" s="16">
        <v>2987.3449999999998</v>
      </c>
      <c r="E4" s="16">
        <v>2911.098</v>
      </c>
      <c r="F4" s="16">
        <v>2557.2159999999999</v>
      </c>
      <c r="H4" s="86"/>
      <c r="I4" s="86"/>
      <c r="J4" s="86"/>
      <c r="K4" s="86"/>
      <c r="L4" s="86"/>
    </row>
    <row r="5" spans="1:13" ht="15.5" x14ac:dyDescent="0.45">
      <c r="A5" s="9" t="s">
        <v>8</v>
      </c>
      <c r="B5" s="19">
        <v>370.67899999999997</v>
      </c>
      <c r="C5" s="16">
        <v>218.51499999999999</v>
      </c>
      <c r="D5" s="16">
        <v>232.17099999999999</v>
      </c>
      <c r="E5" s="16">
        <v>222.28399999999999</v>
      </c>
      <c r="F5" s="16">
        <v>290.33600000000001</v>
      </c>
      <c r="H5" s="86"/>
      <c r="I5" s="86"/>
      <c r="J5" s="86"/>
      <c r="K5" s="86"/>
      <c r="L5" s="86"/>
      <c r="M5" s="86"/>
    </row>
    <row r="6" spans="1:13" ht="15.5" x14ac:dyDescent="0.45">
      <c r="A6" s="9" t="s">
        <v>9</v>
      </c>
      <c r="B6" s="19">
        <v>753.89099999999996</v>
      </c>
      <c r="C6" s="16">
        <v>602.90300000000002</v>
      </c>
      <c r="D6" s="16">
        <v>589.678</v>
      </c>
      <c r="E6" s="16">
        <v>595.678</v>
      </c>
      <c r="F6" s="16">
        <v>594.39700000000005</v>
      </c>
      <c r="H6" s="86"/>
      <c r="I6" s="86"/>
      <c r="J6" s="86"/>
      <c r="K6" s="86"/>
      <c r="L6" s="86"/>
      <c r="M6" s="86"/>
    </row>
    <row r="7" spans="1:13" ht="15.5" x14ac:dyDescent="0.45">
      <c r="A7" s="9" t="s">
        <v>10</v>
      </c>
      <c r="B7" s="19">
        <v>802.19500000000005</v>
      </c>
      <c r="C7" s="16">
        <v>717.01700000000005</v>
      </c>
      <c r="D7" s="16">
        <v>675.33</v>
      </c>
      <c r="E7" s="16">
        <v>639.88400000000001</v>
      </c>
      <c r="F7" s="16">
        <v>615.69899999999996</v>
      </c>
      <c r="H7" s="86"/>
      <c r="I7" s="86"/>
      <c r="J7" s="86"/>
      <c r="K7" s="86"/>
      <c r="L7" s="86"/>
      <c r="M7" s="86"/>
    </row>
    <row r="8" spans="1:13" ht="15.5" x14ac:dyDescent="0.45">
      <c r="A8" s="9" t="s">
        <v>11</v>
      </c>
      <c r="B8" s="19">
        <v>137.71899999999999</v>
      </c>
      <c r="C8" s="16">
        <v>-105.024</v>
      </c>
      <c r="D8" s="16">
        <v>38.676000000000002</v>
      </c>
      <c r="E8" s="16">
        <v>-60.715000000000003</v>
      </c>
      <c r="F8" s="16">
        <v>64.677999999999997</v>
      </c>
      <c r="H8" s="86"/>
      <c r="I8" s="86"/>
      <c r="J8" s="86"/>
      <c r="K8" s="86"/>
      <c r="L8" s="86"/>
      <c r="M8" s="86"/>
    </row>
    <row r="9" spans="1:13" ht="15.5" x14ac:dyDescent="0.45">
      <c r="A9" s="9" t="s">
        <v>12</v>
      </c>
      <c r="B9" s="19">
        <v>605.35415612860709</v>
      </c>
      <c r="C9" s="16">
        <v>839.83699999999999</v>
      </c>
      <c r="D9" s="16">
        <v>382</v>
      </c>
      <c r="E9" s="16">
        <v>325</v>
      </c>
      <c r="F9" s="16">
        <v>175.88199999999995</v>
      </c>
      <c r="H9" s="86"/>
      <c r="I9" s="86"/>
      <c r="J9" s="86"/>
      <c r="K9" s="86"/>
      <c r="L9" s="86"/>
      <c r="M9" s="86"/>
    </row>
    <row r="10" spans="1:13" ht="15.5" x14ac:dyDescent="0.45">
      <c r="A10" s="9" t="s">
        <v>13</v>
      </c>
      <c r="B10" s="87">
        <v>1.1556222865422348</v>
      </c>
      <c r="C10" s="88">
        <v>-0.90148711405037185</v>
      </c>
      <c r="D10" s="88">
        <v>0.33366365839125806</v>
      </c>
      <c r="E10" s="88">
        <v>-0.51814168527550708</v>
      </c>
      <c r="F10" s="88">
        <v>0.54868993472253713</v>
      </c>
      <c r="H10" s="86"/>
      <c r="I10" s="86"/>
      <c r="J10" s="86"/>
      <c r="K10" s="86"/>
      <c r="L10" s="86"/>
      <c r="M10" s="86"/>
    </row>
    <row r="11" spans="1:13" ht="15.5" x14ac:dyDescent="0.45">
      <c r="A11" s="9" t="s">
        <v>14</v>
      </c>
      <c r="B11" s="87">
        <v>1.1556222865422348</v>
      </c>
      <c r="C11" s="88">
        <v>-0.90148711405037185</v>
      </c>
      <c r="D11" s="88">
        <v>0.33366365839125806</v>
      </c>
      <c r="E11" s="88" t="s">
        <v>15</v>
      </c>
      <c r="F11" s="88" t="s">
        <v>15</v>
      </c>
      <c r="H11" s="86"/>
      <c r="I11" s="86"/>
      <c r="J11" s="86"/>
      <c r="K11" s="86"/>
      <c r="L11" s="86"/>
      <c r="M11" s="86"/>
    </row>
    <row r="12" spans="1:13" ht="15.5" x14ac:dyDescent="0.45">
      <c r="A12" s="6" t="s">
        <v>16</v>
      </c>
      <c r="B12" s="22"/>
      <c r="C12" s="123"/>
      <c r="D12" s="16"/>
      <c r="E12" s="16"/>
      <c r="F12" s="16"/>
      <c r="H12" s="86"/>
      <c r="I12" s="86"/>
      <c r="J12" s="86"/>
      <c r="K12" s="86"/>
      <c r="L12" s="86"/>
      <c r="M12" s="86"/>
    </row>
    <row r="13" spans="1:13" ht="15.5" x14ac:dyDescent="0.45">
      <c r="A13" s="9" t="s">
        <v>17</v>
      </c>
      <c r="B13" s="10">
        <v>0.23537902156094748</v>
      </c>
      <c r="C13" s="11">
        <v>0.84440734143483542</v>
      </c>
      <c r="D13" s="24">
        <v>1.07743190363832</v>
      </c>
      <c r="E13" s="24">
        <v>1.0251750489580544</v>
      </c>
      <c r="F13" s="24">
        <v>0.76800000000000002</v>
      </c>
      <c r="H13" s="86"/>
      <c r="I13" s="86"/>
      <c r="J13" s="86"/>
      <c r="K13" s="86"/>
      <c r="L13" s="86"/>
      <c r="M13" s="86"/>
    </row>
    <row r="14" spans="1:13" ht="15.5" x14ac:dyDescent="0.45">
      <c r="A14" s="9" t="s">
        <v>159</v>
      </c>
      <c r="B14" s="139">
        <v>0.12178174619577872</v>
      </c>
      <c r="C14" s="11">
        <v>7.9859909183909505E-2</v>
      </c>
      <c r="D14" s="24">
        <v>0.14585307984541909</v>
      </c>
      <c r="E14" s="24">
        <v>9.3996135231252442E-2</v>
      </c>
      <c r="F14" s="24">
        <v>5.9000000000000004E-2</v>
      </c>
      <c r="H14" s="86"/>
      <c r="I14" s="86"/>
      <c r="J14" s="86"/>
      <c r="K14" s="86"/>
      <c r="L14" s="86"/>
      <c r="M14" s="86"/>
    </row>
    <row r="15" spans="1:13" ht="15.5" x14ac:dyDescent="0.45">
      <c r="A15" s="34" t="s">
        <v>160</v>
      </c>
      <c r="B15" s="122">
        <v>0.13555158851709315</v>
      </c>
      <c r="C15" s="124"/>
      <c r="D15" s="83"/>
      <c r="E15" s="83"/>
      <c r="F15" s="83"/>
      <c r="H15" s="86"/>
      <c r="I15" s="86"/>
      <c r="J15" s="86"/>
      <c r="K15" s="86"/>
      <c r="L15" s="86"/>
      <c r="M15" s="86"/>
    </row>
    <row r="16" spans="1:13" ht="20" x14ac:dyDescent="0.6">
      <c r="A16" s="31"/>
      <c r="D16" s="8"/>
      <c r="E16" s="8"/>
      <c r="F16" s="32"/>
    </row>
    <row r="17" spans="1:12" ht="18" x14ac:dyDescent="0.55000000000000004">
      <c r="A17" s="57" t="s">
        <v>18</v>
      </c>
      <c r="D17" s="16"/>
      <c r="E17" s="16"/>
    </row>
    <row r="18" spans="1:12" ht="28.5" thickBot="1" x14ac:dyDescent="0.5">
      <c r="A18" s="3" t="s">
        <v>2</v>
      </c>
      <c r="B18" s="4" t="s">
        <v>157</v>
      </c>
      <c r="C18" s="5" t="s">
        <v>3</v>
      </c>
      <c r="D18" s="5" t="s">
        <v>4</v>
      </c>
      <c r="E18" s="5" t="s">
        <v>5</v>
      </c>
      <c r="F18" s="5" t="s">
        <v>6</v>
      </c>
      <c r="G18" s="5" t="s">
        <v>19</v>
      </c>
      <c r="H18" s="86"/>
    </row>
    <row r="19" spans="1:12" ht="15.5" x14ac:dyDescent="0.45">
      <c r="A19" s="9" t="s">
        <v>7</v>
      </c>
      <c r="B19" s="19">
        <v>3159.1309999999999</v>
      </c>
      <c r="C19" s="16">
        <v>11578.764999999999</v>
      </c>
      <c r="D19" s="16">
        <v>8455.6589999999997</v>
      </c>
      <c r="E19" s="16">
        <v>5468.3140000000003</v>
      </c>
      <c r="F19" s="16">
        <v>2557.2159999999999</v>
      </c>
      <c r="G19" s="16">
        <v>6015.1819999999998</v>
      </c>
      <c r="H19" s="86"/>
      <c r="I19" s="86"/>
      <c r="J19" s="86"/>
      <c r="K19" s="86"/>
      <c r="L19" s="86"/>
    </row>
    <row r="20" spans="1:12" ht="15.5" x14ac:dyDescent="0.45">
      <c r="A20" s="9" t="s">
        <v>8</v>
      </c>
      <c r="B20" s="19">
        <v>370.67899999999997</v>
      </c>
      <c r="C20" s="16">
        <v>963.30600000000004</v>
      </c>
      <c r="D20" s="16">
        <v>744.79100000000005</v>
      </c>
      <c r="E20" s="16">
        <v>512.62</v>
      </c>
      <c r="F20" s="16">
        <v>290.33600000000001</v>
      </c>
      <c r="G20" s="16">
        <v>900.97199999999998</v>
      </c>
      <c r="H20" s="86"/>
      <c r="I20" s="86"/>
      <c r="J20" s="86"/>
      <c r="K20" s="86"/>
      <c r="L20" s="86"/>
    </row>
    <row r="21" spans="1:12" ht="15.5" x14ac:dyDescent="0.45">
      <c r="A21" s="9" t="s">
        <v>9</v>
      </c>
      <c r="B21" s="19">
        <v>753.89099999999996</v>
      </c>
      <c r="C21" s="16">
        <v>2382.6559999999999</v>
      </c>
      <c r="D21" s="16">
        <v>1779.7529999999999</v>
      </c>
      <c r="E21" s="16">
        <v>1190.075</v>
      </c>
      <c r="F21" s="16">
        <v>594.39700000000005</v>
      </c>
      <c r="G21" s="16">
        <v>1475.8789999999999</v>
      </c>
      <c r="H21" s="86"/>
      <c r="I21" s="86"/>
      <c r="J21" s="86"/>
      <c r="K21" s="86"/>
      <c r="L21" s="86"/>
    </row>
    <row r="22" spans="1:12" ht="15.5" x14ac:dyDescent="0.45">
      <c r="A22" s="9" t="s">
        <v>10</v>
      </c>
      <c r="B22" s="19">
        <v>802.19500000000005</v>
      </c>
      <c r="C22" s="16">
        <v>2647.93</v>
      </c>
      <c r="D22" s="16">
        <v>1930.913</v>
      </c>
      <c r="E22" s="16">
        <v>1255.5830000000001</v>
      </c>
      <c r="F22" s="16">
        <v>615.69899999999996</v>
      </c>
      <c r="G22" s="16">
        <v>1665.7159999999999</v>
      </c>
      <c r="H22" s="86"/>
      <c r="I22" s="86"/>
      <c r="J22" s="86"/>
      <c r="K22" s="86"/>
      <c r="L22" s="86"/>
    </row>
    <row r="23" spans="1:12" ht="15.5" x14ac:dyDescent="0.45">
      <c r="A23" s="9" t="s">
        <v>11</v>
      </c>
      <c r="B23" s="19">
        <v>137.71899999999999</v>
      </c>
      <c r="C23" s="16">
        <v>-62.384999999999998</v>
      </c>
      <c r="D23" s="16">
        <v>42.639000000000003</v>
      </c>
      <c r="E23" s="16">
        <v>3.9630000000000001</v>
      </c>
      <c r="F23" s="16">
        <v>64.677999999999997</v>
      </c>
      <c r="G23" s="16">
        <v>-210.49799999999999</v>
      </c>
      <c r="H23" s="86"/>
      <c r="I23" s="86"/>
      <c r="J23" s="86"/>
      <c r="K23" s="86"/>
      <c r="L23" s="86"/>
    </row>
    <row r="24" spans="1:12" ht="15.5" x14ac:dyDescent="0.45">
      <c r="A24" s="9" t="s">
        <v>12</v>
      </c>
      <c r="B24" s="19">
        <v>605.35415612860709</v>
      </c>
      <c r="C24" s="16">
        <v>1723.1469999999999</v>
      </c>
      <c r="D24" s="16">
        <v>884</v>
      </c>
      <c r="E24" s="16">
        <v>501.6</v>
      </c>
      <c r="F24" s="16">
        <v>175.88199999999995</v>
      </c>
      <c r="G24" s="16">
        <v>1340.3339999999998</v>
      </c>
      <c r="H24" s="86"/>
      <c r="I24" s="86"/>
      <c r="J24" s="86"/>
      <c r="K24" s="86"/>
      <c r="L24" s="86"/>
    </row>
    <row r="25" spans="1:12" ht="15.5" x14ac:dyDescent="0.45">
      <c r="A25" s="9" t="s">
        <v>13</v>
      </c>
      <c r="B25" s="87">
        <v>1.1556222865422348</v>
      </c>
      <c r="C25" s="88">
        <v>-0.5324093647400715</v>
      </c>
      <c r="D25" s="88">
        <v>0.36319051512029943</v>
      </c>
      <c r="E25" s="88">
        <v>3.3714491613171811E-2</v>
      </c>
      <c r="F25" s="88">
        <v>0.54868993472253702</v>
      </c>
      <c r="G25" s="88">
        <v>-1.7390896341031326</v>
      </c>
      <c r="H25" s="86"/>
      <c r="I25" s="86"/>
      <c r="J25" s="86"/>
      <c r="K25" s="86"/>
      <c r="L25" s="86"/>
    </row>
    <row r="26" spans="1:12" ht="15.5" x14ac:dyDescent="0.45">
      <c r="A26" s="9" t="s">
        <v>14</v>
      </c>
      <c r="B26" s="87">
        <v>1.1556222865422348</v>
      </c>
      <c r="C26" s="88">
        <v>-0.5324093647400715</v>
      </c>
      <c r="D26" s="88">
        <v>0.36319051512029943</v>
      </c>
      <c r="E26" s="88" t="s">
        <v>15</v>
      </c>
      <c r="F26" s="88" t="s">
        <v>15</v>
      </c>
      <c r="G26" s="88">
        <v>-1.7390896341031326</v>
      </c>
      <c r="H26" s="86"/>
      <c r="I26" s="86"/>
      <c r="J26" s="86"/>
      <c r="K26" s="86"/>
      <c r="L26" s="86"/>
    </row>
    <row r="27" spans="1:12" ht="15.5" x14ac:dyDescent="0.45">
      <c r="A27" s="6" t="s">
        <v>16</v>
      </c>
      <c r="B27" s="22"/>
      <c r="C27" s="123"/>
      <c r="D27" s="16"/>
      <c r="E27" s="16"/>
      <c r="F27" s="16"/>
      <c r="G27" s="16"/>
      <c r="H27" s="86"/>
      <c r="I27" s="86"/>
      <c r="J27" s="86"/>
      <c r="K27" s="86"/>
      <c r="L27" s="86"/>
    </row>
    <row r="28" spans="1:12" ht="15.5" x14ac:dyDescent="0.45">
      <c r="A28" s="9" t="s">
        <v>17</v>
      </c>
      <c r="B28" s="10">
        <v>0.23537902156094748</v>
      </c>
      <c r="C28" s="11">
        <v>0.92489271313818955</v>
      </c>
      <c r="D28" s="24">
        <v>0.95642362629506095</v>
      </c>
      <c r="E28" s="24">
        <v>0.89608734261003586</v>
      </c>
      <c r="F28" s="24">
        <v>0.76800000000000002</v>
      </c>
      <c r="G28" s="24">
        <v>3.1878328843411657E-2</v>
      </c>
      <c r="H28" s="86"/>
      <c r="I28" s="86"/>
      <c r="J28" s="86"/>
      <c r="K28" s="86"/>
      <c r="L28" s="86"/>
    </row>
    <row r="29" spans="1:12" ht="15.5" x14ac:dyDescent="0.45">
      <c r="A29" s="9" t="s">
        <v>159</v>
      </c>
      <c r="B29" s="139">
        <v>0.12178174619577872</v>
      </c>
      <c r="C29" s="11">
        <v>9.3923476423337551E-2</v>
      </c>
      <c r="D29" s="24">
        <v>9.943301322384597E-2</v>
      </c>
      <c r="E29" s="24">
        <v>7.6287370877314103E-2</v>
      </c>
      <c r="F29" s="24">
        <v>5.9000000000000004E-2</v>
      </c>
      <c r="G29" s="24">
        <v>-9.0062546187472774E-3</v>
      </c>
      <c r="H29" s="86"/>
      <c r="I29" s="86"/>
      <c r="J29" s="86"/>
      <c r="K29" s="86"/>
      <c r="L29" s="86"/>
    </row>
    <row r="30" spans="1:12" ht="15.5" x14ac:dyDescent="0.45">
      <c r="A30" s="34" t="s">
        <v>160</v>
      </c>
      <c r="B30" s="122">
        <v>0.13555158851709315</v>
      </c>
      <c r="C30" s="124"/>
      <c r="D30" s="83"/>
      <c r="E30" s="83"/>
      <c r="F30" s="83"/>
      <c r="G30" s="119"/>
      <c r="H30" s="86"/>
      <c r="I30" s="86"/>
      <c r="J30" s="86"/>
      <c r="K30" s="86"/>
      <c r="L30" s="8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E9B80-4C2C-4B2E-8D59-A449FF0D8978}">
  <dimension ref="A1:M52"/>
  <sheetViews>
    <sheetView zoomScale="145" zoomScaleNormal="145" workbookViewId="0">
      <selection activeCell="B18" sqref="B18"/>
    </sheetView>
  </sheetViews>
  <sheetFormatPr defaultColWidth="8.81640625" defaultRowHeight="10.5" x14ac:dyDescent="0.25"/>
  <cols>
    <col min="1" max="1" width="59.453125" style="80" bestFit="1" customWidth="1"/>
    <col min="2" max="7" width="10.54296875" style="80" customWidth="1"/>
    <col min="8" max="16384" width="8.81640625" style="80"/>
  </cols>
  <sheetData>
    <row r="1" spans="1:11" ht="23" x14ac:dyDescent="0.7">
      <c r="A1" s="1" t="s">
        <v>131</v>
      </c>
      <c r="B1" s="13"/>
      <c r="C1" s="13"/>
      <c r="D1" s="13"/>
      <c r="E1" s="13"/>
      <c r="F1" s="13"/>
    </row>
    <row r="2" spans="1:11" ht="18" x14ac:dyDescent="0.55000000000000004">
      <c r="A2" s="57" t="s">
        <v>1</v>
      </c>
    </row>
    <row r="3" spans="1:11" ht="28.5" thickBot="1" x14ac:dyDescent="0.5">
      <c r="A3" s="3" t="s">
        <v>2</v>
      </c>
      <c r="B3" s="4" t="s">
        <v>157</v>
      </c>
      <c r="C3" s="5" t="s">
        <v>3</v>
      </c>
      <c r="D3" s="5" t="s">
        <v>4</v>
      </c>
      <c r="E3" s="5" t="s">
        <v>5</v>
      </c>
      <c r="F3" s="5" t="s">
        <v>6</v>
      </c>
    </row>
    <row r="4" spans="1:11" ht="14" x14ac:dyDescent="0.45">
      <c r="A4" s="9" t="s">
        <v>132</v>
      </c>
      <c r="B4" s="43">
        <v>210.261</v>
      </c>
      <c r="C4" s="45">
        <v>-12.163000000000011</v>
      </c>
      <c r="D4" s="45">
        <v>136</v>
      </c>
      <c r="E4" s="45">
        <v>93</v>
      </c>
      <c r="F4" s="45">
        <v>204.88200000000001</v>
      </c>
      <c r="H4" s="136"/>
      <c r="I4" s="136"/>
      <c r="J4" s="136"/>
      <c r="K4" s="136"/>
    </row>
    <row r="5" spans="1:11" ht="14" x14ac:dyDescent="0.45">
      <c r="A5" s="9" t="s">
        <v>133</v>
      </c>
      <c r="B5" s="43">
        <v>524.13115612860713</v>
      </c>
      <c r="C5" s="45">
        <v>680</v>
      </c>
      <c r="D5" s="45">
        <v>414</v>
      </c>
      <c r="E5" s="45">
        <v>419</v>
      </c>
      <c r="F5" s="45">
        <v>324.89999999999998</v>
      </c>
      <c r="H5" s="136"/>
      <c r="I5" s="136"/>
      <c r="J5" s="136"/>
      <c r="K5" s="136"/>
    </row>
    <row r="6" spans="1:11" ht="14" x14ac:dyDescent="0.45">
      <c r="A6" s="9" t="s">
        <v>58</v>
      </c>
      <c r="B6" s="43">
        <v>-17.835000000000001</v>
      </c>
      <c r="C6" s="45">
        <v>-75</v>
      </c>
      <c r="D6" s="45">
        <v>-170.4</v>
      </c>
      <c r="E6" s="45">
        <v>-236</v>
      </c>
      <c r="F6" s="45">
        <v>-213.7</v>
      </c>
      <c r="H6" s="136"/>
      <c r="I6" s="136"/>
      <c r="J6" s="136"/>
      <c r="K6" s="136"/>
    </row>
    <row r="7" spans="1:11" ht="14" x14ac:dyDescent="0.45">
      <c r="A7" s="35" t="s">
        <v>59</v>
      </c>
      <c r="B7" s="52">
        <v>-111.203</v>
      </c>
      <c r="C7" s="54">
        <v>247</v>
      </c>
      <c r="D7" s="53">
        <v>2.4</v>
      </c>
      <c r="E7" s="53">
        <v>49</v>
      </c>
      <c r="F7" s="53">
        <v>-140.19999999999999</v>
      </c>
      <c r="H7" s="136"/>
      <c r="I7" s="136"/>
      <c r="J7" s="136"/>
      <c r="K7" s="136"/>
    </row>
    <row r="8" spans="1:11" ht="14" x14ac:dyDescent="0.45">
      <c r="A8" s="6" t="s">
        <v>12</v>
      </c>
      <c r="B8" s="44">
        <v>605.35415612860709</v>
      </c>
      <c r="C8" s="46">
        <v>839.83699999999999</v>
      </c>
      <c r="D8" s="46">
        <v>382</v>
      </c>
      <c r="E8" s="46">
        <v>325</v>
      </c>
      <c r="F8" s="46">
        <v>175.88199999999995</v>
      </c>
      <c r="H8" s="136"/>
      <c r="I8" s="136"/>
      <c r="J8" s="136"/>
      <c r="K8" s="136"/>
    </row>
    <row r="9" spans="1:11" ht="8" customHeight="1" x14ac:dyDescent="0.45">
      <c r="A9" s="6"/>
      <c r="B9" s="44"/>
      <c r="C9" s="46"/>
      <c r="D9" s="46"/>
      <c r="E9" s="46"/>
      <c r="F9" s="46"/>
      <c r="H9" s="136"/>
      <c r="I9" s="136"/>
      <c r="J9" s="136"/>
      <c r="K9" s="136"/>
    </row>
    <row r="10" spans="1:11" ht="14" x14ac:dyDescent="0.45">
      <c r="A10" s="9" t="s">
        <v>134</v>
      </c>
      <c r="B10" s="43">
        <v>0</v>
      </c>
      <c r="C10" s="45">
        <v>0</v>
      </c>
      <c r="D10" s="45" t="s">
        <v>15</v>
      </c>
      <c r="E10" s="45" t="s">
        <v>15</v>
      </c>
      <c r="F10" s="45" t="s">
        <v>15</v>
      </c>
      <c r="H10" s="136"/>
      <c r="I10" s="136"/>
      <c r="J10" s="136"/>
      <c r="K10" s="136"/>
    </row>
    <row r="11" spans="1:11" ht="14" x14ac:dyDescent="0.45">
      <c r="A11" s="9" t="s">
        <v>135</v>
      </c>
      <c r="B11" s="43">
        <v>-630.01493000000005</v>
      </c>
      <c r="C11" s="45">
        <v>0</v>
      </c>
      <c r="D11" s="45">
        <v>-192</v>
      </c>
      <c r="E11" s="45">
        <v>-15</v>
      </c>
      <c r="F11" s="45">
        <v>-6003.4000000000005</v>
      </c>
      <c r="H11" s="136"/>
      <c r="I11" s="136"/>
      <c r="J11" s="136"/>
      <c r="K11" s="136"/>
    </row>
    <row r="12" spans="1:11" ht="14" x14ac:dyDescent="0.45">
      <c r="A12" s="9" t="s">
        <v>136</v>
      </c>
      <c r="B12" s="43">
        <v>0</v>
      </c>
      <c r="C12" s="45">
        <v>-6</v>
      </c>
      <c r="D12" s="45" t="s">
        <v>15</v>
      </c>
      <c r="E12" s="45">
        <v>-1074</v>
      </c>
      <c r="F12" s="45" t="s">
        <v>15</v>
      </c>
      <c r="H12" s="136"/>
      <c r="I12" s="136"/>
      <c r="J12" s="136"/>
      <c r="K12" s="136"/>
    </row>
    <row r="13" spans="1:11" ht="14" x14ac:dyDescent="0.45">
      <c r="A13" s="35" t="s">
        <v>137</v>
      </c>
      <c r="B13" s="52">
        <v>-80.171000000000006</v>
      </c>
      <c r="C13" s="54">
        <v>-70.381</v>
      </c>
      <c r="D13" s="54">
        <v>-52</v>
      </c>
      <c r="E13" s="54">
        <v>-49</v>
      </c>
      <c r="F13" s="54">
        <v>-41.3</v>
      </c>
      <c r="H13" s="136"/>
      <c r="I13" s="136"/>
      <c r="J13" s="136"/>
      <c r="K13" s="136"/>
    </row>
    <row r="14" spans="1:11" ht="14" x14ac:dyDescent="0.45">
      <c r="A14" s="6" t="s">
        <v>60</v>
      </c>
      <c r="B14" s="44">
        <v>-710.1859300000001</v>
      </c>
      <c r="C14" s="46">
        <v>-75.980999999999995</v>
      </c>
      <c r="D14" s="46">
        <v>-243.6</v>
      </c>
      <c r="E14" s="46">
        <v>-1138</v>
      </c>
      <c r="F14" s="46">
        <v>-6044.7000000000007</v>
      </c>
      <c r="H14" s="136"/>
      <c r="I14" s="136"/>
      <c r="J14" s="136"/>
      <c r="K14" s="136"/>
    </row>
    <row r="15" spans="1:11" ht="6.5" customHeight="1" x14ac:dyDescent="0.45">
      <c r="A15" s="9"/>
      <c r="B15" s="43"/>
      <c r="C15" s="45"/>
      <c r="D15" s="45"/>
      <c r="E15" s="45"/>
      <c r="F15" s="45"/>
      <c r="H15" s="136"/>
      <c r="I15" s="136"/>
      <c r="J15" s="136"/>
      <c r="K15" s="136"/>
    </row>
    <row r="16" spans="1:11" ht="14" x14ac:dyDescent="0.45">
      <c r="A16" s="9" t="s">
        <v>138</v>
      </c>
      <c r="B16" s="43">
        <v>-172.072</v>
      </c>
      <c r="C16" s="45">
        <v>-154.43599999999995</v>
      </c>
      <c r="D16" s="45">
        <v>0</v>
      </c>
      <c r="E16" s="45">
        <v>-41</v>
      </c>
      <c r="F16" s="45">
        <v>-110.3</v>
      </c>
      <c r="H16" s="136"/>
      <c r="I16" s="136"/>
      <c r="J16" s="136"/>
      <c r="K16" s="136"/>
    </row>
    <row r="17" spans="1:13" ht="14" x14ac:dyDescent="0.45">
      <c r="A17" s="9" t="s">
        <v>139</v>
      </c>
      <c r="B17" s="43">
        <v>392.53100000000001</v>
      </c>
      <c r="C17" s="45">
        <v>-462.61200000000008</v>
      </c>
      <c r="D17" s="45">
        <v>-109</v>
      </c>
      <c r="E17" s="45">
        <v>-7</v>
      </c>
      <c r="F17" s="45">
        <v>4807.3</v>
      </c>
      <c r="H17" s="136"/>
      <c r="I17" s="136"/>
      <c r="J17" s="136"/>
      <c r="K17" s="136"/>
    </row>
    <row r="18" spans="1:13" ht="14" x14ac:dyDescent="0.45">
      <c r="A18" s="9" t="s">
        <v>140</v>
      </c>
      <c r="B18" s="43">
        <v>0</v>
      </c>
      <c r="C18" s="45">
        <v>0</v>
      </c>
      <c r="D18" s="45">
        <v>0</v>
      </c>
      <c r="E18" s="45">
        <v>-39</v>
      </c>
      <c r="F18" s="45" t="s">
        <v>15</v>
      </c>
      <c r="H18" s="136"/>
      <c r="I18" s="136"/>
      <c r="J18" s="136"/>
      <c r="K18" s="136"/>
    </row>
    <row r="19" spans="1:13" ht="14" x14ac:dyDescent="0.45">
      <c r="A19" s="55" t="s">
        <v>141</v>
      </c>
      <c r="B19" s="52">
        <v>0</v>
      </c>
      <c r="C19" s="54">
        <v>-15.955999999999996</v>
      </c>
      <c r="D19" s="54">
        <v>-20</v>
      </c>
      <c r="E19" s="54">
        <v>-9</v>
      </c>
      <c r="F19" s="54">
        <v>-11.9</v>
      </c>
      <c r="H19" s="136"/>
      <c r="I19" s="136"/>
      <c r="J19" s="136"/>
      <c r="K19" s="136"/>
    </row>
    <row r="20" spans="1:13" ht="14" x14ac:dyDescent="0.45">
      <c r="A20" s="6" t="s">
        <v>61</v>
      </c>
      <c r="B20" s="44">
        <v>220.459</v>
      </c>
      <c r="C20" s="46">
        <v>-633.00400000000002</v>
      </c>
      <c r="D20" s="46">
        <v>-129</v>
      </c>
      <c r="E20" s="46">
        <v>-96</v>
      </c>
      <c r="F20" s="46">
        <v>4685.1000000000004</v>
      </c>
      <c r="H20" s="136"/>
      <c r="I20" s="136"/>
      <c r="J20" s="136"/>
      <c r="K20" s="136"/>
    </row>
    <row r="21" spans="1:13" ht="14" x14ac:dyDescent="0.45">
      <c r="A21" s="55"/>
      <c r="B21" s="52"/>
      <c r="C21" s="54"/>
      <c r="D21" s="54"/>
      <c r="E21" s="54"/>
      <c r="F21" s="54"/>
      <c r="H21" s="136"/>
      <c r="I21" s="136"/>
      <c r="J21" s="136"/>
      <c r="K21" s="136"/>
    </row>
    <row r="22" spans="1:13" ht="14" x14ac:dyDescent="0.45">
      <c r="A22" s="6" t="s">
        <v>62</v>
      </c>
      <c r="B22" s="44">
        <v>115.62722612860699</v>
      </c>
      <c r="C22" s="46">
        <v>130.85199999999998</v>
      </c>
      <c r="D22" s="46">
        <v>9.800000000000006</v>
      </c>
      <c r="E22" s="46">
        <v>-909</v>
      </c>
      <c r="F22" s="46">
        <v>-1183.7180000000008</v>
      </c>
      <c r="H22" s="136"/>
      <c r="I22" s="136"/>
      <c r="J22" s="136"/>
      <c r="K22" s="136"/>
    </row>
    <row r="23" spans="1:13" ht="5" customHeight="1" x14ac:dyDescent="0.45">
      <c r="A23" s="9"/>
      <c r="B23" s="43"/>
      <c r="C23" s="45"/>
      <c r="D23" s="45"/>
      <c r="E23" s="45"/>
      <c r="F23" s="45"/>
      <c r="H23" s="136"/>
      <c r="I23" s="136"/>
      <c r="J23" s="136"/>
      <c r="K23" s="136"/>
    </row>
    <row r="24" spans="1:13" ht="14" x14ac:dyDescent="0.45">
      <c r="A24" s="6" t="s">
        <v>63</v>
      </c>
      <c r="B24" s="44">
        <v>1230.3608083224149</v>
      </c>
      <c r="C24" s="46">
        <v>1221</v>
      </c>
      <c r="D24" s="46">
        <v>1230</v>
      </c>
      <c r="E24" s="46">
        <v>2176</v>
      </c>
      <c r="F24" s="46">
        <v>3542.9259999999999</v>
      </c>
      <c r="H24" s="136"/>
      <c r="I24" s="136"/>
      <c r="J24" s="136"/>
      <c r="K24" s="136"/>
    </row>
    <row r="25" spans="1:13" ht="14" x14ac:dyDescent="0.45">
      <c r="A25" s="9" t="s">
        <v>64</v>
      </c>
      <c r="B25" s="43">
        <v>35.004969797011576</v>
      </c>
      <c r="C25" s="45">
        <v>-121</v>
      </c>
      <c r="D25" s="45">
        <v>-19</v>
      </c>
      <c r="E25" s="45">
        <v>-37</v>
      </c>
      <c r="F25" s="45">
        <v>-182.7</v>
      </c>
      <c r="H25" s="136"/>
      <c r="I25" s="136"/>
      <c r="J25" s="136"/>
      <c r="K25" s="136"/>
    </row>
    <row r="26" spans="1:13" ht="14" x14ac:dyDescent="0.45">
      <c r="A26" s="6" t="s">
        <v>65</v>
      </c>
      <c r="B26" s="44">
        <v>1380.9931959256185</v>
      </c>
      <c r="C26" s="46">
        <v>1230.3608083224149</v>
      </c>
      <c r="D26" s="46">
        <v>1221</v>
      </c>
      <c r="E26" s="46">
        <v>1230</v>
      </c>
      <c r="F26" s="46">
        <v>2176.1260000000002</v>
      </c>
      <c r="H26" s="136"/>
      <c r="I26" s="136"/>
      <c r="J26" s="136"/>
      <c r="K26" s="136"/>
    </row>
    <row r="28" spans="1:13" ht="18" x14ac:dyDescent="0.55000000000000004">
      <c r="A28" s="57" t="s">
        <v>18</v>
      </c>
    </row>
    <row r="29" spans="1:13" ht="28.5" thickBot="1" x14ac:dyDescent="0.5">
      <c r="A29" s="56" t="s">
        <v>2</v>
      </c>
      <c r="B29" s="4" t="s">
        <v>157</v>
      </c>
      <c r="C29" s="5" t="s">
        <v>3</v>
      </c>
      <c r="D29" s="5" t="s">
        <v>4</v>
      </c>
      <c r="E29" s="5" t="s">
        <v>5</v>
      </c>
      <c r="F29" s="5" t="s">
        <v>6</v>
      </c>
      <c r="G29" s="5" t="s">
        <v>19</v>
      </c>
    </row>
    <row r="30" spans="1:13" ht="14" x14ac:dyDescent="0.45">
      <c r="A30" s="21" t="s">
        <v>132</v>
      </c>
      <c r="B30" s="43">
        <v>210.261</v>
      </c>
      <c r="C30" s="45">
        <v>421.12200000000001</v>
      </c>
      <c r="D30" s="45">
        <v>433</v>
      </c>
      <c r="E30" s="45">
        <v>298</v>
      </c>
      <c r="F30" s="45">
        <v>204.88200000000001</v>
      </c>
      <c r="G30" s="45">
        <v>182.23400000000001</v>
      </c>
      <c r="I30" s="136"/>
      <c r="J30" s="136"/>
      <c r="K30" s="136"/>
      <c r="L30" s="136"/>
      <c r="M30" s="136"/>
    </row>
    <row r="31" spans="1:13" ht="14" x14ac:dyDescent="0.45">
      <c r="A31" s="9" t="s">
        <v>133</v>
      </c>
      <c r="B31" s="43">
        <v>524.13115612860713</v>
      </c>
      <c r="C31" s="45">
        <v>1838</v>
      </c>
      <c r="D31" s="45">
        <v>1159</v>
      </c>
      <c r="E31" s="45">
        <v>744</v>
      </c>
      <c r="F31" s="45">
        <v>324.89999999999998</v>
      </c>
      <c r="G31" s="45">
        <v>1416.6</v>
      </c>
      <c r="I31" s="136"/>
      <c r="J31" s="136"/>
      <c r="K31" s="136"/>
      <c r="L31" s="136"/>
      <c r="M31" s="136"/>
    </row>
    <row r="32" spans="1:13" ht="14" x14ac:dyDescent="0.45">
      <c r="A32" s="9" t="s">
        <v>58</v>
      </c>
      <c r="B32" s="43">
        <v>-17.835000000000001</v>
      </c>
      <c r="C32" s="45">
        <v>-694.97500000000002</v>
      </c>
      <c r="D32" s="45">
        <v>-619</v>
      </c>
      <c r="E32" s="45">
        <v>-449.4</v>
      </c>
      <c r="F32" s="45">
        <v>-213.7</v>
      </c>
      <c r="G32" s="45">
        <v>-522.1</v>
      </c>
      <c r="I32" s="136"/>
      <c r="J32" s="136"/>
      <c r="K32" s="136"/>
      <c r="L32" s="136"/>
      <c r="M32" s="136"/>
    </row>
    <row r="33" spans="1:13" ht="14" x14ac:dyDescent="0.45">
      <c r="A33" s="35" t="s">
        <v>59</v>
      </c>
      <c r="B33" s="52">
        <v>-111.203</v>
      </c>
      <c r="C33" s="54">
        <v>159</v>
      </c>
      <c r="D33" s="54">
        <v>-89</v>
      </c>
      <c r="E33" s="54">
        <v>-91</v>
      </c>
      <c r="F33" s="54">
        <v>-140.19999999999999</v>
      </c>
      <c r="G33" s="54">
        <v>263.60000000000002</v>
      </c>
      <c r="I33" s="136"/>
      <c r="J33" s="136"/>
      <c r="K33" s="136"/>
      <c r="L33" s="136"/>
      <c r="M33" s="136"/>
    </row>
    <row r="34" spans="1:13" ht="14" x14ac:dyDescent="0.45">
      <c r="A34" s="6" t="s">
        <v>12</v>
      </c>
      <c r="B34" s="44">
        <v>605.35415612860709</v>
      </c>
      <c r="C34" s="46">
        <v>1723.1469999999999</v>
      </c>
      <c r="D34" s="46">
        <v>884</v>
      </c>
      <c r="E34" s="46">
        <v>501.6</v>
      </c>
      <c r="F34" s="46">
        <v>175.88199999999995</v>
      </c>
      <c r="G34" s="46">
        <v>1340.3339999999998</v>
      </c>
      <c r="I34" s="136"/>
      <c r="J34" s="136"/>
      <c r="K34" s="136"/>
      <c r="L34" s="136"/>
      <c r="M34" s="136"/>
    </row>
    <row r="35" spans="1:13" ht="14" x14ac:dyDescent="0.45">
      <c r="A35" s="6"/>
      <c r="B35" s="44"/>
      <c r="C35" s="46"/>
      <c r="D35" s="46"/>
      <c r="E35" s="46"/>
      <c r="F35" s="46"/>
      <c r="G35" s="46"/>
      <c r="I35" s="136"/>
      <c r="J35" s="136"/>
      <c r="K35" s="136"/>
      <c r="L35" s="136"/>
      <c r="M35" s="136"/>
    </row>
    <row r="36" spans="1:13" ht="14" x14ac:dyDescent="0.45">
      <c r="A36" s="9" t="s">
        <v>134</v>
      </c>
      <c r="B36" s="43">
        <v>0</v>
      </c>
      <c r="C36" s="45">
        <v>0</v>
      </c>
      <c r="D36" s="45" t="s">
        <v>15</v>
      </c>
      <c r="E36" s="45" t="s">
        <v>15</v>
      </c>
      <c r="F36" s="45">
        <v>0</v>
      </c>
      <c r="G36" s="45">
        <v>113.9</v>
      </c>
      <c r="I36" s="136"/>
      <c r="J36" s="136"/>
      <c r="K36" s="136"/>
      <c r="L36" s="136"/>
      <c r="M36" s="136"/>
    </row>
    <row r="37" spans="1:13" ht="14" x14ac:dyDescent="0.45">
      <c r="A37" s="9" t="s">
        <v>135</v>
      </c>
      <c r="B37" s="43">
        <v>-630.01493000000005</v>
      </c>
      <c r="C37" s="45">
        <v>-6199.8191882738001</v>
      </c>
      <c r="D37" s="45">
        <v>-6194</v>
      </c>
      <c r="E37" s="45">
        <v>-6003</v>
      </c>
      <c r="F37" s="45">
        <v>-6003.4000000000005</v>
      </c>
      <c r="G37" s="45">
        <v>-46.1</v>
      </c>
      <c r="I37" s="136"/>
      <c r="J37" s="136"/>
      <c r="K37" s="136"/>
      <c r="L37" s="136"/>
      <c r="M37" s="136"/>
    </row>
    <row r="38" spans="1:13" ht="14" x14ac:dyDescent="0.45">
      <c r="A38" s="9" t="s">
        <v>136</v>
      </c>
      <c r="B38" s="43">
        <v>0</v>
      </c>
      <c r="C38" s="45">
        <v>-1074</v>
      </c>
      <c r="D38" s="45">
        <v>-1074</v>
      </c>
      <c r="E38" s="45">
        <v>-1074</v>
      </c>
      <c r="F38" s="45">
        <v>0</v>
      </c>
      <c r="G38" s="45">
        <v>-521.29999999999995</v>
      </c>
      <c r="I38" s="136"/>
      <c r="J38" s="136"/>
      <c r="K38" s="136"/>
      <c r="L38" s="136"/>
      <c r="M38" s="136"/>
    </row>
    <row r="39" spans="1:13" ht="14" x14ac:dyDescent="0.45">
      <c r="A39" s="35" t="s">
        <v>137</v>
      </c>
      <c r="B39" s="52">
        <v>-80.171000000000006</v>
      </c>
      <c r="C39" s="54">
        <v>-228.143</v>
      </c>
      <c r="D39" s="54">
        <v>-165</v>
      </c>
      <c r="E39" s="54">
        <v>-106</v>
      </c>
      <c r="F39" s="54">
        <v>-41.3</v>
      </c>
      <c r="G39" s="54">
        <v>-97.9</v>
      </c>
      <c r="I39" s="136"/>
      <c r="J39" s="136"/>
      <c r="K39" s="136"/>
      <c r="L39" s="136"/>
      <c r="M39" s="136"/>
    </row>
    <row r="40" spans="1:13" ht="14" x14ac:dyDescent="0.45">
      <c r="A40" s="6" t="s">
        <v>60</v>
      </c>
      <c r="B40" s="44">
        <v>-710.1859300000001</v>
      </c>
      <c r="C40" s="46">
        <v>-7501.9621882738002</v>
      </c>
      <c r="D40" s="46">
        <v>-7433</v>
      </c>
      <c r="E40" s="46">
        <v>-7183</v>
      </c>
      <c r="F40" s="46">
        <v>-6044.7000000000007</v>
      </c>
      <c r="G40" s="46">
        <v>-551.4</v>
      </c>
      <c r="I40" s="136"/>
      <c r="J40" s="136"/>
      <c r="K40" s="136"/>
      <c r="L40" s="136"/>
      <c r="M40" s="136"/>
    </row>
    <row r="41" spans="1:13" ht="14" x14ac:dyDescent="0.45">
      <c r="A41" s="9"/>
      <c r="B41" s="43"/>
      <c r="C41" s="45"/>
      <c r="D41" s="45"/>
      <c r="E41" s="45"/>
      <c r="F41" s="45"/>
      <c r="G41" s="45"/>
      <c r="I41" s="136"/>
      <c r="J41" s="136"/>
      <c r="K41" s="136"/>
      <c r="L41" s="136"/>
      <c r="M41" s="136"/>
    </row>
    <row r="42" spans="1:13" ht="14" x14ac:dyDescent="0.45">
      <c r="A42" s="9" t="s">
        <v>138</v>
      </c>
      <c r="B42" s="43">
        <v>-172.072</v>
      </c>
      <c r="C42" s="45">
        <v>-306.09299999999996</v>
      </c>
      <c r="D42" s="45">
        <v>-152</v>
      </c>
      <c r="E42" s="45">
        <v>-152</v>
      </c>
      <c r="F42" s="45">
        <v>-110.3</v>
      </c>
      <c r="G42" s="45">
        <v>-303.7</v>
      </c>
      <c r="I42" s="136"/>
      <c r="J42" s="136"/>
      <c r="K42" s="136"/>
      <c r="L42" s="136"/>
      <c r="M42" s="136"/>
    </row>
    <row r="43" spans="1:13" ht="14" x14ac:dyDescent="0.45">
      <c r="A43" s="9" t="s">
        <v>139</v>
      </c>
      <c r="B43" s="43">
        <v>392.53100000000001</v>
      </c>
      <c r="C43" s="45">
        <v>4228.97</v>
      </c>
      <c r="D43" s="45">
        <v>4698</v>
      </c>
      <c r="E43" s="45">
        <v>4800</v>
      </c>
      <c r="F43" s="45">
        <v>4807.3</v>
      </c>
      <c r="G43" s="45" t="s">
        <v>15</v>
      </c>
      <c r="I43" s="136"/>
      <c r="J43" s="136"/>
      <c r="K43" s="136"/>
      <c r="L43" s="136"/>
      <c r="M43" s="136"/>
    </row>
    <row r="44" spans="1:13" ht="14" x14ac:dyDescent="0.45">
      <c r="A44" s="9" t="s">
        <v>140</v>
      </c>
      <c r="B44" s="43">
        <v>0</v>
      </c>
      <c r="C44" s="45">
        <v>-39.225000000000001</v>
      </c>
      <c r="D44" s="45">
        <v>-39</v>
      </c>
      <c r="E44" s="45">
        <v>-39</v>
      </c>
      <c r="F44" s="45">
        <v>0</v>
      </c>
      <c r="G44" s="45">
        <v>-46.8</v>
      </c>
      <c r="I44" s="136"/>
      <c r="J44" s="136"/>
      <c r="K44" s="136"/>
      <c r="L44" s="136"/>
      <c r="M44" s="136"/>
    </row>
    <row r="45" spans="1:13" ht="14" x14ac:dyDescent="0.45">
      <c r="A45" s="55" t="s">
        <v>141</v>
      </c>
      <c r="B45" s="52">
        <v>0</v>
      </c>
      <c r="C45" s="54">
        <v>-56.753999999999998</v>
      </c>
      <c r="D45" s="54">
        <v>-41</v>
      </c>
      <c r="E45" s="54">
        <v>-21</v>
      </c>
      <c r="F45" s="54">
        <v>-11.9</v>
      </c>
      <c r="G45" s="54">
        <v>-37.6</v>
      </c>
      <c r="I45" s="136"/>
      <c r="J45" s="136"/>
      <c r="K45" s="136"/>
      <c r="L45" s="136"/>
      <c r="M45" s="136"/>
    </row>
    <row r="46" spans="1:13" ht="14" x14ac:dyDescent="0.45">
      <c r="A46" s="6" t="s">
        <v>61</v>
      </c>
      <c r="B46" s="44">
        <v>220.459</v>
      </c>
      <c r="C46" s="46">
        <v>3826.8980000000006</v>
      </c>
      <c r="D46" s="46">
        <v>4467</v>
      </c>
      <c r="E46" s="46">
        <v>4588</v>
      </c>
      <c r="F46" s="46">
        <v>4685.1000000000004</v>
      </c>
      <c r="G46" s="46">
        <v>-388.1</v>
      </c>
      <c r="I46" s="136"/>
      <c r="J46" s="136"/>
      <c r="K46" s="136"/>
      <c r="L46" s="136"/>
      <c r="M46" s="136"/>
    </row>
    <row r="47" spans="1:13" ht="14" x14ac:dyDescent="0.45">
      <c r="A47" s="55"/>
      <c r="B47" s="52"/>
      <c r="C47" s="54"/>
      <c r="D47" s="54"/>
      <c r="E47" s="54"/>
      <c r="F47" s="54"/>
      <c r="G47" s="54"/>
      <c r="I47" s="136"/>
      <c r="J47" s="136"/>
      <c r="K47" s="136"/>
      <c r="L47" s="136"/>
      <c r="M47" s="136"/>
    </row>
    <row r="48" spans="1:13" ht="14" x14ac:dyDescent="0.45">
      <c r="A48" s="6" t="s">
        <v>62</v>
      </c>
      <c r="B48" s="44">
        <v>115.62722612860699</v>
      </c>
      <c r="C48" s="46">
        <v>-1951.9171882737996</v>
      </c>
      <c r="D48" s="46">
        <v>-2082</v>
      </c>
      <c r="E48" s="46">
        <v>-2093.3999999999996</v>
      </c>
      <c r="F48" s="46">
        <v>-1183.7180000000008</v>
      </c>
      <c r="G48" s="46">
        <v>400.83399999999983</v>
      </c>
      <c r="I48" s="136"/>
      <c r="J48" s="136"/>
      <c r="K48" s="136"/>
      <c r="L48" s="136"/>
      <c r="M48" s="136"/>
    </row>
    <row r="49" spans="1:13" ht="14" x14ac:dyDescent="0.45">
      <c r="A49" s="9"/>
      <c r="B49" s="43"/>
      <c r="C49" s="45"/>
      <c r="D49" s="45"/>
      <c r="E49" s="45"/>
      <c r="F49" s="45"/>
      <c r="G49" s="45"/>
      <c r="I49" s="136"/>
      <c r="J49" s="136"/>
      <c r="K49" s="136"/>
      <c r="L49" s="136"/>
      <c r="M49" s="136"/>
    </row>
    <row r="50" spans="1:13" ht="14" x14ac:dyDescent="0.45">
      <c r="A50" s="6" t="s">
        <v>63</v>
      </c>
      <c r="B50" s="44">
        <v>1230.3608083224149</v>
      </c>
      <c r="C50" s="46">
        <v>3542.4250000000002</v>
      </c>
      <c r="D50" s="46">
        <v>3543</v>
      </c>
      <c r="E50" s="46">
        <v>3542</v>
      </c>
      <c r="F50" s="46">
        <v>3542.9259999999999</v>
      </c>
      <c r="G50" s="46">
        <v>2955.9999999999995</v>
      </c>
      <c r="I50" s="136"/>
      <c r="J50" s="136"/>
      <c r="K50" s="136"/>
      <c r="L50" s="136"/>
      <c r="M50" s="136"/>
    </row>
    <row r="51" spans="1:13" ht="14" x14ac:dyDescent="0.45">
      <c r="A51" s="9" t="s">
        <v>64</v>
      </c>
      <c r="B51" s="43">
        <v>35.004969797011576</v>
      </c>
      <c r="C51" s="45">
        <v>-360</v>
      </c>
      <c r="D51" s="45">
        <v>-239</v>
      </c>
      <c r="E51" s="45">
        <v>-220</v>
      </c>
      <c r="F51" s="45">
        <v>-182.7</v>
      </c>
      <c r="G51" s="45">
        <v>185.7</v>
      </c>
      <c r="I51" s="136"/>
      <c r="J51" s="136"/>
      <c r="K51" s="136"/>
      <c r="L51" s="136"/>
      <c r="M51" s="136"/>
    </row>
    <row r="52" spans="1:13" ht="14" x14ac:dyDescent="0.45">
      <c r="A52" s="6" t="s">
        <v>65</v>
      </c>
      <c r="B52" s="44">
        <v>1380.9931959256185</v>
      </c>
      <c r="C52" s="46">
        <v>1230.3608083224149</v>
      </c>
      <c r="D52" s="46">
        <v>1221</v>
      </c>
      <c r="E52" s="46">
        <v>1230</v>
      </c>
      <c r="F52" s="46">
        <v>2176.1260000000002</v>
      </c>
      <c r="G52" s="46">
        <v>3542.9259999999999</v>
      </c>
      <c r="I52" s="136"/>
      <c r="J52" s="136"/>
      <c r="K52" s="136"/>
      <c r="L52" s="136"/>
      <c r="M52" s="13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C8C5B-E163-42E1-97E0-4FDA618DCC4C}">
  <dimension ref="A1:M19"/>
  <sheetViews>
    <sheetView zoomScale="160" zoomScaleNormal="160" workbookViewId="0">
      <selection activeCell="B16" sqref="B16"/>
    </sheetView>
  </sheetViews>
  <sheetFormatPr defaultColWidth="8.81640625" defaultRowHeight="14" x14ac:dyDescent="0.45"/>
  <cols>
    <col min="1" max="1" width="54.453125" style="21" customWidth="1"/>
    <col min="2" max="7" width="8.54296875" style="21" customWidth="1"/>
    <col min="8" max="16384" width="8.81640625" style="21"/>
  </cols>
  <sheetData>
    <row r="1" spans="1:13" ht="23" x14ac:dyDescent="0.7">
      <c r="A1" s="1" t="s">
        <v>142</v>
      </c>
    </row>
    <row r="2" spans="1:13" ht="18" x14ac:dyDescent="0.55000000000000004">
      <c r="A2" s="57" t="s">
        <v>18</v>
      </c>
      <c r="B2" s="80"/>
      <c r="C2" s="80"/>
      <c r="D2" s="80"/>
      <c r="E2" s="80"/>
      <c r="F2" s="80"/>
      <c r="G2" s="80"/>
    </row>
    <row r="3" spans="1:13" ht="28.5" thickBot="1" x14ac:dyDescent="0.5">
      <c r="A3" s="3" t="s">
        <v>2</v>
      </c>
      <c r="B3" s="4" t="s">
        <v>157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19</v>
      </c>
    </row>
    <row r="4" spans="1:13" x14ac:dyDescent="0.45">
      <c r="A4" s="6" t="s">
        <v>143</v>
      </c>
      <c r="B4" s="44">
        <v>10617.447</v>
      </c>
      <c r="C4" s="46">
        <v>13735.448</v>
      </c>
      <c r="D4" s="46">
        <v>13736.448</v>
      </c>
      <c r="E4" s="46">
        <v>13735.672</v>
      </c>
      <c r="F4" s="46">
        <v>13735.451999999999</v>
      </c>
      <c r="G4" s="46">
        <v>13714.387000000001</v>
      </c>
      <c r="I4" s="134"/>
      <c r="J4" s="134"/>
      <c r="K4" s="134"/>
      <c r="L4" s="134"/>
      <c r="M4" s="134"/>
    </row>
    <row r="5" spans="1:13" x14ac:dyDescent="0.45">
      <c r="A5" s="9" t="s">
        <v>144</v>
      </c>
      <c r="B5" s="43">
        <v>138.05499999999967</v>
      </c>
      <c r="C5" s="45">
        <v>-62.3850000000009</v>
      </c>
      <c r="D5" s="45">
        <v>42.638999999998703</v>
      </c>
      <c r="E5" s="45">
        <v>3.9629999999999086</v>
      </c>
      <c r="F5" s="45">
        <v>64.677999999999855</v>
      </c>
      <c r="G5" s="45">
        <v>-210.48299999999966</v>
      </c>
      <c r="I5" s="134"/>
      <c r="J5" s="134"/>
      <c r="K5" s="134"/>
      <c r="L5" s="134"/>
      <c r="M5" s="134"/>
    </row>
    <row r="6" spans="1:13" x14ac:dyDescent="0.45">
      <c r="A6" s="35" t="s">
        <v>145</v>
      </c>
      <c r="B6" s="52">
        <v>165.19799999999998</v>
      </c>
      <c r="C6" s="54">
        <v>-2759.7200000000003</v>
      </c>
      <c r="D6" s="53">
        <v>-2412.41</v>
      </c>
      <c r="E6" s="53">
        <v>-2019.6220000000001</v>
      </c>
      <c r="F6" s="53">
        <v>-1770.5310000000002</v>
      </c>
      <c r="G6" s="53">
        <v>536.25800000000004</v>
      </c>
      <c r="I6" s="134"/>
      <c r="J6" s="134"/>
      <c r="K6" s="134"/>
      <c r="L6" s="134"/>
      <c r="M6" s="134"/>
    </row>
    <row r="7" spans="1:13" x14ac:dyDescent="0.45">
      <c r="A7" s="6" t="s">
        <v>146</v>
      </c>
      <c r="B7" s="44">
        <v>303.25299999999964</v>
      </c>
      <c r="C7" s="46">
        <v>-2822.1050000000014</v>
      </c>
      <c r="D7" s="46">
        <v>-2369.7710000000011</v>
      </c>
      <c r="E7" s="46">
        <v>-2015.6590000000001</v>
      </c>
      <c r="F7" s="46">
        <v>-1705.8530000000003</v>
      </c>
      <c r="G7" s="46">
        <v>326.77500000000038</v>
      </c>
      <c r="I7" s="134"/>
      <c r="J7" s="134"/>
      <c r="K7" s="134"/>
      <c r="L7" s="134"/>
      <c r="M7" s="134"/>
    </row>
    <row r="8" spans="1:13" x14ac:dyDescent="0.45">
      <c r="A8" s="9"/>
      <c r="B8" s="43"/>
      <c r="C8" s="45"/>
      <c r="D8" s="45"/>
      <c r="E8" s="45"/>
      <c r="F8" s="45"/>
      <c r="G8" s="45"/>
      <c r="I8" s="134"/>
      <c r="J8" s="134"/>
      <c r="K8" s="134"/>
      <c r="L8" s="134"/>
      <c r="M8" s="134"/>
    </row>
    <row r="9" spans="1:13" x14ac:dyDescent="0.45">
      <c r="A9" s="9" t="s">
        <v>147</v>
      </c>
      <c r="B9" s="43">
        <v>26.777000000000001</v>
      </c>
      <c r="C9" s="45">
        <v>49.741999999999997</v>
      </c>
      <c r="D9" s="45">
        <v>35.329000000000001</v>
      </c>
      <c r="E9" s="45">
        <v>29.501999999999999</v>
      </c>
      <c r="F9" s="45">
        <v>13.170999999999999</v>
      </c>
      <c r="G9" s="45">
        <v>44.92</v>
      </c>
      <c r="I9" s="134"/>
      <c r="J9" s="134"/>
      <c r="K9" s="134"/>
      <c r="L9" s="134"/>
      <c r="M9" s="134"/>
    </row>
    <row r="10" spans="1:13" x14ac:dyDescent="0.45">
      <c r="A10" s="9" t="s">
        <v>148</v>
      </c>
      <c r="B10" s="43">
        <v>-79.959000000000003</v>
      </c>
      <c r="C10" s="45">
        <v>-39.225000000000001</v>
      </c>
      <c r="D10" s="45">
        <v>-39.225000000000001</v>
      </c>
      <c r="E10" s="45">
        <v>-39.225000000000001</v>
      </c>
      <c r="F10" s="45">
        <v>0</v>
      </c>
      <c r="G10" s="45">
        <v>-46.783999999999999</v>
      </c>
      <c r="I10" s="134"/>
      <c r="J10" s="134"/>
      <c r="K10" s="134"/>
      <c r="L10" s="134"/>
      <c r="M10" s="134"/>
    </row>
    <row r="11" spans="1:13" x14ac:dyDescent="0.45">
      <c r="A11" s="9" t="s">
        <v>138</v>
      </c>
      <c r="B11" s="43">
        <v>-172.072</v>
      </c>
      <c r="C11" s="45">
        <v>-306.20499999999998</v>
      </c>
      <c r="D11" s="45">
        <v>-152.76900000000001</v>
      </c>
      <c r="E11" s="45">
        <v>-152.76900000000001</v>
      </c>
      <c r="F11" s="45">
        <v>-110.34</v>
      </c>
      <c r="G11" s="45">
        <v>-303.685</v>
      </c>
      <c r="I11" s="134"/>
      <c r="J11" s="134"/>
      <c r="K11" s="134"/>
      <c r="L11" s="134"/>
      <c r="M11" s="134"/>
    </row>
    <row r="12" spans="1:13" x14ac:dyDescent="0.45">
      <c r="A12" s="35" t="s">
        <v>161</v>
      </c>
      <c r="B12" s="52">
        <v>680</v>
      </c>
      <c r="C12" s="54" t="s">
        <v>15</v>
      </c>
      <c r="D12" s="54" t="s">
        <v>15</v>
      </c>
      <c r="E12" s="54" t="s">
        <v>15</v>
      </c>
      <c r="F12" s="54" t="s">
        <v>15</v>
      </c>
      <c r="G12" s="54" t="s">
        <v>15</v>
      </c>
      <c r="I12" s="134"/>
      <c r="J12" s="134"/>
      <c r="K12" s="134"/>
      <c r="L12" s="134"/>
      <c r="M12" s="134"/>
    </row>
    <row r="13" spans="1:13" x14ac:dyDescent="0.45">
      <c r="A13" s="6" t="s">
        <v>149</v>
      </c>
      <c r="B13" s="44">
        <v>11375.945999999998</v>
      </c>
      <c r="C13" s="46">
        <v>10616.654999999999</v>
      </c>
      <c r="D13" s="46">
        <v>11211.011999999999</v>
      </c>
      <c r="E13" s="46">
        <v>11557.521000000001</v>
      </c>
      <c r="F13" s="46">
        <v>11932.429999999998</v>
      </c>
      <c r="G13" s="46">
        <v>13735.613000000001</v>
      </c>
      <c r="I13" s="134"/>
      <c r="J13" s="134"/>
      <c r="K13" s="134"/>
      <c r="L13" s="134"/>
      <c r="M13" s="134"/>
    </row>
    <row r="14" spans="1:13" x14ac:dyDescent="0.45">
      <c r="A14" s="9"/>
      <c r="B14" s="45"/>
      <c r="C14" s="45"/>
      <c r="D14" s="45"/>
      <c r="E14" s="45"/>
      <c r="F14" s="45"/>
      <c r="G14" s="45"/>
    </row>
    <row r="15" spans="1:13" x14ac:dyDescent="0.45">
      <c r="A15" s="9"/>
      <c r="B15" s="45"/>
      <c r="C15" s="45"/>
      <c r="D15" s="45"/>
      <c r="E15" s="45"/>
      <c r="F15" s="45"/>
      <c r="G15" s="45"/>
    </row>
    <row r="16" spans="1:13" x14ac:dyDescent="0.45">
      <c r="A16" s="9"/>
      <c r="B16" s="45"/>
      <c r="C16" s="45"/>
      <c r="D16" s="45"/>
      <c r="E16" s="45"/>
      <c r="F16" s="45"/>
      <c r="G16" s="45"/>
    </row>
    <row r="17" spans="1:7" x14ac:dyDescent="0.45">
      <c r="A17" s="9"/>
      <c r="B17" s="45"/>
      <c r="C17" s="45"/>
      <c r="D17" s="45"/>
      <c r="E17" s="45"/>
      <c r="F17" s="45"/>
      <c r="G17" s="45"/>
    </row>
    <row r="18" spans="1:7" x14ac:dyDescent="0.45">
      <c r="A18" s="9"/>
      <c r="B18" s="45"/>
      <c r="C18" s="45"/>
      <c r="D18" s="45"/>
      <c r="E18" s="45"/>
      <c r="F18" s="45"/>
      <c r="G18" s="45"/>
    </row>
    <row r="19" spans="1:7" x14ac:dyDescent="0.45">
      <c r="A19" s="9"/>
      <c r="B19" s="45"/>
      <c r="C19" s="45"/>
      <c r="D19" s="45"/>
      <c r="E19" s="45"/>
      <c r="F19" s="45"/>
      <c r="G19" s="4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A4C75-E6E6-40D0-8424-FFD5458BD0A1}">
  <dimension ref="A1:M106"/>
  <sheetViews>
    <sheetView tabSelected="1" topLeftCell="A21" zoomScale="160" zoomScaleNormal="160" workbookViewId="0">
      <selection activeCell="K43" sqref="K43"/>
    </sheetView>
  </sheetViews>
  <sheetFormatPr defaultColWidth="8.81640625" defaultRowHeight="14" x14ac:dyDescent="0.45"/>
  <cols>
    <col min="1" max="1" width="44.08984375" style="21" customWidth="1"/>
    <col min="2" max="7" width="13.54296875" style="21" customWidth="1"/>
    <col min="8" max="16384" width="8.81640625" style="21"/>
  </cols>
  <sheetData>
    <row r="1" spans="1:11" ht="23" x14ac:dyDescent="0.7">
      <c r="A1" s="1" t="s">
        <v>150</v>
      </c>
    </row>
    <row r="2" spans="1:11" ht="18" x14ac:dyDescent="0.55000000000000004">
      <c r="A2" s="57" t="s">
        <v>1</v>
      </c>
    </row>
    <row r="3" spans="1:11" ht="18" x14ac:dyDescent="0.55000000000000004">
      <c r="A3" s="57" t="s">
        <v>31</v>
      </c>
      <c r="B3" s="58"/>
      <c r="C3" s="58"/>
      <c r="D3" s="58"/>
      <c r="E3" s="58"/>
      <c r="F3" s="58"/>
      <c r="G3" s="58"/>
    </row>
    <row r="4" spans="1:11" ht="28.5" thickBot="1" x14ac:dyDescent="0.5">
      <c r="A4" s="40" t="s">
        <v>2</v>
      </c>
      <c r="B4" s="66" t="s">
        <v>157</v>
      </c>
      <c r="C4" s="67" t="s">
        <v>3</v>
      </c>
      <c r="D4" s="116" t="s">
        <v>4</v>
      </c>
      <c r="E4" s="67" t="s">
        <v>5</v>
      </c>
      <c r="F4" s="67" t="s">
        <v>6</v>
      </c>
    </row>
    <row r="5" spans="1:11" s="70" customFormat="1" x14ac:dyDescent="0.35">
      <c r="A5" s="140" t="s">
        <v>151</v>
      </c>
      <c r="B5" s="141">
        <v>2465.6799999999998</v>
      </c>
      <c r="C5" s="142">
        <v>2404.3690000000001</v>
      </c>
      <c r="D5" s="142">
        <v>2372.8090000000002</v>
      </c>
      <c r="E5" s="142">
        <v>2312.9659999999999</v>
      </c>
      <c r="F5" s="142">
        <v>1948.876</v>
      </c>
      <c r="H5" s="137"/>
      <c r="I5" s="137"/>
      <c r="J5" s="137"/>
      <c r="K5" s="137"/>
    </row>
    <row r="6" spans="1:11" s="70" customFormat="1" x14ac:dyDescent="0.35">
      <c r="A6" s="58" t="s">
        <v>75</v>
      </c>
      <c r="B6" s="59">
        <v>2465.6799999999998</v>
      </c>
      <c r="C6" s="41">
        <v>2404.3690000000001</v>
      </c>
      <c r="D6" s="41">
        <v>2372.8090000000002</v>
      </c>
      <c r="E6" s="41">
        <v>2312.9659999999999</v>
      </c>
      <c r="F6" s="41">
        <v>1948.876</v>
      </c>
      <c r="H6" s="137"/>
      <c r="I6" s="137"/>
      <c r="J6" s="137"/>
      <c r="K6" s="137"/>
    </row>
    <row r="7" spans="1:11" s="70" customFormat="1" x14ac:dyDescent="0.35">
      <c r="A7" s="58" t="s">
        <v>27</v>
      </c>
      <c r="B7" s="110">
        <v>-734.51</v>
      </c>
      <c r="C7" s="117">
        <v>-693.92</v>
      </c>
      <c r="D7" s="117">
        <v>-736.31700000000001</v>
      </c>
      <c r="E7" s="117">
        <v>-693.73800000000006</v>
      </c>
      <c r="F7" s="117">
        <v>-603.32000000000005</v>
      </c>
      <c r="H7" s="137"/>
      <c r="I7" s="137"/>
      <c r="J7" s="137"/>
      <c r="K7" s="137"/>
    </row>
    <row r="8" spans="1:11" s="70" customFormat="1" x14ac:dyDescent="0.35">
      <c r="A8" s="58" t="s">
        <v>10</v>
      </c>
      <c r="B8" s="110">
        <v>697.90660000000003</v>
      </c>
      <c r="C8" s="117">
        <v>693.82422782556671</v>
      </c>
      <c r="D8" s="117">
        <v>566.01439819556663</v>
      </c>
      <c r="E8" s="117">
        <v>533.54427433556668</v>
      </c>
      <c r="F8" s="117">
        <v>484.73127433556658</v>
      </c>
      <c r="H8" s="137"/>
      <c r="I8" s="137"/>
      <c r="J8" s="137"/>
      <c r="K8" s="137"/>
    </row>
    <row r="9" spans="1:11" s="70" customFormat="1" x14ac:dyDescent="0.35">
      <c r="A9" s="37" t="s">
        <v>152</v>
      </c>
      <c r="B9" s="60">
        <v>-8.5790000000000006</v>
      </c>
      <c r="C9" s="61">
        <v>-25.257999999999999</v>
      </c>
      <c r="D9" s="61">
        <v>0</v>
      </c>
      <c r="E9" s="61">
        <v>0</v>
      </c>
      <c r="F9" s="61">
        <v>0</v>
      </c>
      <c r="H9" s="137"/>
      <c r="I9" s="137"/>
      <c r="J9" s="137"/>
      <c r="K9" s="137"/>
    </row>
    <row r="10" spans="1:11" s="70" customFormat="1" x14ac:dyDescent="0.35">
      <c r="A10" s="37" t="s">
        <v>153</v>
      </c>
      <c r="B10" s="60">
        <v>0</v>
      </c>
      <c r="C10" s="61">
        <v>-8.9499999999999993</v>
      </c>
      <c r="D10" s="61">
        <v>0</v>
      </c>
      <c r="E10" s="61">
        <v>0</v>
      </c>
      <c r="F10" s="61">
        <v>0</v>
      </c>
      <c r="H10" s="137"/>
      <c r="I10" s="137"/>
      <c r="J10" s="137"/>
      <c r="K10" s="137"/>
    </row>
    <row r="11" spans="1:11" s="70" customFormat="1" x14ac:dyDescent="0.35">
      <c r="A11" s="38" t="s">
        <v>154</v>
      </c>
      <c r="B11" s="39">
        <v>-34.606000000000002</v>
      </c>
      <c r="C11" s="42">
        <v>-77.930000000000007</v>
      </c>
      <c r="D11" s="42">
        <v>-48.427999999999997</v>
      </c>
      <c r="E11" s="42">
        <v>-50.116137269999996</v>
      </c>
      <c r="F11" s="42">
        <v>-14.355</v>
      </c>
      <c r="H11" s="137"/>
      <c r="I11" s="137"/>
      <c r="J11" s="137"/>
      <c r="K11" s="137"/>
    </row>
    <row r="12" spans="1:11" s="70" customFormat="1" x14ac:dyDescent="0.35">
      <c r="A12" s="58" t="s">
        <v>9</v>
      </c>
      <c r="B12" s="59">
        <v>654.72160000000008</v>
      </c>
      <c r="C12" s="41">
        <v>581.68622782556668</v>
      </c>
      <c r="D12" s="41">
        <v>517.58639819556663</v>
      </c>
      <c r="E12" s="41">
        <v>483.42813706556672</v>
      </c>
      <c r="F12" s="41">
        <v>470.37627433556656</v>
      </c>
      <c r="H12" s="137"/>
      <c r="I12" s="137"/>
      <c r="J12" s="137"/>
      <c r="K12" s="137"/>
    </row>
    <row r="13" spans="1:11" x14ac:dyDescent="0.45">
      <c r="A13" s="38" t="s">
        <v>81</v>
      </c>
      <c r="B13" s="39">
        <v>-353.88</v>
      </c>
      <c r="C13" s="42">
        <v>-352.12799999999999</v>
      </c>
      <c r="D13" s="42">
        <v>-324.61</v>
      </c>
      <c r="E13" s="42">
        <v>-336.22</v>
      </c>
      <c r="F13" s="42">
        <v>-265.35700000000003</v>
      </c>
      <c r="H13" s="137"/>
      <c r="I13" s="137"/>
      <c r="J13" s="137"/>
      <c r="K13" s="137"/>
    </row>
    <row r="14" spans="1:11" x14ac:dyDescent="0.45">
      <c r="A14" s="58" t="s">
        <v>8</v>
      </c>
      <c r="B14" s="59">
        <v>300.84160000000008</v>
      </c>
      <c r="C14" s="41">
        <v>229.55822782556669</v>
      </c>
      <c r="D14" s="41">
        <v>192.97639819556662</v>
      </c>
      <c r="E14" s="41">
        <v>147.20813706556669</v>
      </c>
      <c r="F14" s="41">
        <v>205.01927433556654</v>
      </c>
      <c r="H14" s="137"/>
      <c r="I14" s="137"/>
      <c r="J14" s="137"/>
      <c r="K14" s="137"/>
    </row>
    <row r="16" spans="1:11" ht="18" x14ac:dyDescent="0.55000000000000004">
      <c r="A16" s="57" t="s">
        <v>34</v>
      </c>
      <c r="B16" s="58"/>
      <c r="C16" s="58"/>
      <c r="D16" s="58"/>
      <c r="E16" s="58"/>
      <c r="F16" s="58"/>
    </row>
    <row r="17" spans="1:11" ht="28.5" thickBot="1" x14ac:dyDescent="0.5">
      <c r="A17" s="40" t="s">
        <v>2</v>
      </c>
      <c r="B17" s="66" t="s">
        <v>157</v>
      </c>
      <c r="C17" s="67" t="s">
        <v>3</v>
      </c>
      <c r="D17" s="67" t="s">
        <v>4</v>
      </c>
      <c r="E17" s="67" t="s">
        <v>5</v>
      </c>
      <c r="F17" s="67" t="s">
        <v>6</v>
      </c>
    </row>
    <row r="18" spans="1:11" x14ac:dyDescent="0.45">
      <c r="A18" s="140" t="s">
        <v>151</v>
      </c>
      <c r="B18" s="141">
        <v>693.45100000000002</v>
      </c>
      <c r="C18" s="142">
        <v>718.73699999999997</v>
      </c>
      <c r="D18" s="142">
        <v>614.53599999999994</v>
      </c>
      <c r="E18" s="142">
        <v>598.13199999999995</v>
      </c>
      <c r="F18" s="142">
        <v>608.34</v>
      </c>
      <c r="H18" s="137"/>
      <c r="I18" s="137"/>
      <c r="J18" s="137"/>
      <c r="K18" s="137"/>
    </row>
    <row r="19" spans="1:11" x14ac:dyDescent="0.45">
      <c r="A19" s="58" t="s">
        <v>75</v>
      </c>
      <c r="B19" s="59">
        <v>693.45100000000002</v>
      </c>
      <c r="C19" s="41">
        <v>718.73699999999997</v>
      </c>
      <c r="D19" s="41">
        <v>614.53599999999994</v>
      </c>
      <c r="E19" s="41">
        <v>598.13199999999995</v>
      </c>
      <c r="F19" s="41">
        <v>608.34</v>
      </c>
      <c r="H19" s="137"/>
      <c r="I19" s="137"/>
      <c r="J19" s="137"/>
      <c r="K19" s="137"/>
    </row>
    <row r="20" spans="1:11" x14ac:dyDescent="0.45">
      <c r="A20" s="58" t="s">
        <v>27</v>
      </c>
      <c r="B20" s="110">
        <v>-464.18799999999999</v>
      </c>
      <c r="C20" s="117">
        <v>-497.66899999999998</v>
      </c>
      <c r="D20" s="117">
        <v>-375.464</v>
      </c>
      <c r="E20" s="117">
        <v>-359.80500000000001</v>
      </c>
      <c r="F20" s="117">
        <v>-355.90800000000002</v>
      </c>
      <c r="H20" s="137"/>
      <c r="I20" s="137"/>
      <c r="J20" s="137"/>
      <c r="K20" s="137"/>
    </row>
    <row r="21" spans="1:11" x14ac:dyDescent="0.45">
      <c r="A21" s="58" t="s">
        <v>10</v>
      </c>
      <c r="B21" s="110">
        <v>166.03200000000001</v>
      </c>
      <c r="C21" s="117">
        <v>115.92400000000001</v>
      </c>
      <c r="D21" s="117">
        <v>143.464</v>
      </c>
      <c r="E21" s="117">
        <v>150.95400000000001</v>
      </c>
      <c r="F21" s="117">
        <v>165.93199999999999</v>
      </c>
      <c r="H21" s="137"/>
      <c r="I21" s="137"/>
      <c r="J21" s="137"/>
      <c r="K21" s="137"/>
    </row>
    <row r="22" spans="1:11" x14ac:dyDescent="0.45">
      <c r="A22" s="37" t="s">
        <v>152</v>
      </c>
      <c r="B22" s="60">
        <v>0</v>
      </c>
      <c r="C22" s="61">
        <v>0</v>
      </c>
      <c r="D22" s="61">
        <v>0</v>
      </c>
      <c r="E22" s="61">
        <v>0</v>
      </c>
      <c r="F22" s="61">
        <v>0</v>
      </c>
      <c r="H22" s="137"/>
      <c r="I22" s="137"/>
      <c r="J22" s="137"/>
      <c r="K22" s="137"/>
    </row>
    <row r="23" spans="1:11" x14ac:dyDescent="0.45">
      <c r="A23" s="37" t="s">
        <v>153</v>
      </c>
      <c r="B23" s="60">
        <v>-1.244</v>
      </c>
      <c r="C23" s="61">
        <v>2.5830000000000002</v>
      </c>
      <c r="D23" s="61">
        <v>-37.223999999999997</v>
      </c>
      <c r="E23" s="61">
        <v>-0.86599999999999999</v>
      </c>
      <c r="F23" s="61">
        <v>-0.17100000000000001</v>
      </c>
      <c r="H23" s="137"/>
      <c r="I23" s="137"/>
      <c r="J23" s="137"/>
      <c r="K23" s="137"/>
    </row>
    <row r="24" spans="1:11" x14ac:dyDescent="0.45">
      <c r="A24" s="38" t="s">
        <v>154</v>
      </c>
      <c r="B24" s="39">
        <v>0</v>
      </c>
      <c r="C24" s="42">
        <v>-0.54</v>
      </c>
      <c r="D24" s="42">
        <v>0</v>
      </c>
      <c r="E24" s="42">
        <v>0</v>
      </c>
      <c r="F24" s="42">
        <v>0</v>
      </c>
      <c r="H24" s="137"/>
      <c r="I24" s="137"/>
      <c r="J24" s="137"/>
      <c r="K24" s="137"/>
    </row>
    <row r="25" spans="1:11" x14ac:dyDescent="0.45">
      <c r="A25" s="58" t="s">
        <v>9</v>
      </c>
      <c r="B25" s="59">
        <v>164.78800000000001</v>
      </c>
      <c r="C25" s="41">
        <v>117.967</v>
      </c>
      <c r="D25" s="41">
        <v>106.24000000000001</v>
      </c>
      <c r="E25" s="41">
        <v>150.08799999999999</v>
      </c>
      <c r="F25" s="41">
        <v>165.761</v>
      </c>
      <c r="H25" s="137"/>
      <c r="I25" s="137"/>
      <c r="J25" s="137"/>
      <c r="K25" s="137"/>
    </row>
    <row r="26" spans="1:11" x14ac:dyDescent="0.45">
      <c r="A26" s="38" t="s">
        <v>81</v>
      </c>
      <c r="B26" s="39">
        <v>-28.231000000000002</v>
      </c>
      <c r="C26" s="42">
        <v>-30.279</v>
      </c>
      <c r="D26" s="42">
        <v>-31.445</v>
      </c>
      <c r="E26" s="42">
        <v>-35.442</v>
      </c>
      <c r="F26" s="42">
        <v>-37.521000000000001</v>
      </c>
      <c r="H26" s="137"/>
      <c r="I26" s="137"/>
      <c r="J26" s="137"/>
      <c r="K26" s="137"/>
    </row>
    <row r="27" spans="1:11" x14ac:dyDescent="0.45">
      <c r="A27" s="58" t="s">
        <v>8</v>
      </c>
      <c r="B27" s="59">
        <v>136.55700000000002</v>
      </c>
      <c r="C27" s="41">
        <v>87.688000000000002</v>
      </c>
      <c r="D27" s="41">
        <v>74.795000000000016</v>
      </c>
      <c r="E27" s="41">
        <v>114.64599999999999</v>
      </c>
      <c r="F27" s="41">
        <v>128.24</v>
      </c>
      <c r="H27" s="137"/>
      <c r="I27" s="137"/>
      <c r="J27" s="137"/>
      <c r="K27" s="137"/>
    </row>
    <row r="28" spans="1:11" ht="15.75" customHeight="1" x14ac:dyDescent="0.45"/>
    <row r="29" spans="1:11" ht="18" x14ac:dyDescent="0.55000000000000004">
      <c r="A29" s="57" t="s">
        <v>155</v>
      </c>
      <c r="B29" s="58"/>
      <c r="C29" s="58"/>
      <c r="D29" s="58"/>
      <c r="E29" s="58"/>
      <c r="F29" s="58"/>
    </row>
    <row r="30" spans="1:11" ht="28.5" thickBot="1" x14ac:dyDescent="0.5">
      <c r="A30" s="40" t="s">
        <v>2</v>
      </c>
      <c r="B30" s="66" t="s">
        <v>157</v>
      </c>
      <c r="C30" s="67" t="s">
        <v>3</v>
      </c>
      <c r="D30" s="67" t="s">
        <v>4</v>
      </c>
      <c r="E30" s="67" t="s">
        <v>5</v>
      </c>
      <c r="F30" s="67" t="s">
        <v>6</v>
      </c>
    </row>
    <row r="31" spans="1:11" x14ac:dyDescent="0.45">
      <c r="A31" s="140" t="s">
        <v>151</v>
      </c>
      <c r="B31" s="141">
        <v>0</v>
      </c>
      <c r="C31" s="142">
        <v>0</v>
      </c>
      <c r="D31" s="142">
        <v>0</v>
      </c>
      <c r="E31" s="142">
        <v>0</v>
      </c>
      <c r="F31" s="142">
        <v>0</v>
      </c>
    </row>
    <row r="32" spans="1:11" x14ac:dyDescent="0.45">
      <c r="A32" s="58" t="s">
        <v>75</v>
      </c>
      <c r="B32" s="59">
        <v>0</v>
      </c>
      <c r="C32" s="41">
        <v>0</v>
      </c>
      <c r="D32" s="41">
        <v>0</v>
      </c>
      <c r="E32" s="41">
        <v>0</v>
      </c>
      <c r="F32" s="41">
        <v>0</v>
      </c>
    </row>
    <row r="33" spans="1:12" x14ac:dyDescent="0.45">
      <c r="A33" s="58" t="s">
        <v>27</v>
      </c>
      <c r="B33" s="110">
        <v>0</v>
      </c>
      <c r="C33" s="117">
        <v>0</v>
      </c>
      <c r="D33" s="117">
        <v>0</v>
      </c>
      <c r="E33" s="117">
        <v>0</v>
      </c>
      <c r="F33" s="117">
        <v>0</v>
      </c>
    </row>
    <row r="34" spans="1:12" x14ac:dyDescent="0.45">
      <c r="A34" s="58" t="s">
        <v>10</v>
      </c>
      <c r="B34" s="110">
        <v>-61.743600000000008</v>
      </c>
      <c r="C34" s="117">
        <v>-92.731227825566606</v>
      </c>
      <c r="D34" s="117">
        <v>-34.1483981955666</v>
      </c>
      <c r="E34" s="117">
        <v>-44.614274335566598</v>
      </c>
      <c r="F34" s="117">
        <v>-34.964274335566593</v>
      </c>
      <c r="H34" s="137"/>
      <c r="I34" s="137"/>
      <c r="J34" s="137"/>
      <c r="K34" s="137"/>
    </row>
    <row r="35" spans="1:12" x14ac:dyDescent="0.45">
      <c r="A35" s="37" t="s">
        <v>152</v>
      </c>
      <c r="B35" s="60">
        <v>0</v>
      </c>
      <c r="C35" s="61">
        <v>0</v>
      </c>
      <c r="D35" s="61">
        <v>0</v>
      </c>
      <c r="E35" s="61">
        <v>0</v>
      </c>
      <c r="F35" s="61">
        <v>0</v>
      </c>
      <c r="H35" s="137"/>
      <c r="I35" s="137"/>
      <c r="J35" s="137"/>
      <c r="K35" s="137"/>
    </row>
    <row r="36" spans="1:12" x14ac:dyDescent="0.45">
      <c r="A36" s="37" t="s">
        <v>153</v>
      </c>
      <c r="B36" s="60">
        <v>-0.84</v>
      </c>
      <c r="C36" s="61">
        <v>0</v>
      </c>
      <c r="D36" s="61">
        <v>0</v>
      </c>
      <c r="E36" s="61">
        <v>6.7759999999999998</v>
      </c>
      <c r="F36" s="61">
        <v>-6.7759999999999998</v>
      </c>
      <c r="H36" s="137"/>
      <c r="I36" s="137"/>
      <c r="J36" s="137"/>
      <c r="K36" s="137"/>
    </row>
    <row r="37" spans="1:12" x14ac:dyDescent="0.45">
      <c r="A37" s="38" t="s">
        <v>154</v>
      </c>
      <c r="B37" s="39">
        <v>-3.0350000000000001</v>
      </c>
      <c r="C37" s="42">
        <v>-4.0190000000000001</v>
      </c>
      <c r="D37" s="42">
        <v>0</v>
      </c>
      <c r="E37" s="42">
        <v>1.3726999999994405E-4</v>
      </c>
      <c r="F37" s="42">
        <v>0</v>
      </c>
      <c r="H37" s="137"/>
      <c r="I37" s="137"/>
      <c r="J37" s="137"/>
      <c r="K37" s="137"/>
    </row>
    <row r="38" spans="1:12" x14ac:dyDescent="0.45">
      <c r="A38" s="58" t="s">
        <v>9</v>
      </c>
      <c r="B38" s="59">
        <v>-65.618600000000015</v>
      </c>
      <c r="C38" s="41">
        <v>-96.750227825566611</v>
      </c>
      <c r="D38" s="41">
        <v>-34.1483981955666</v>
      </c>
      <c r="E38" s="41">
        <v>-37.838137065566592</v>
      </c>
      <c r="F38" s="41">
        <v>-41.740274335566596</v>
      </c>
      <c r="H38" s="137"/>
      <c r="I38" s="137"/>
      <c r="J38" s="137"/>
      <c r="K38" s="137"/>
    </row>
    <row r="39" spans="1:12" x14ac:dyDescent="0.45">
      <c r="A39" s="38" t="s">
        <v>81</v>
      </c>
      <c r="B39" s="39">
        <v>-1.101</v>
      </c>
      <c r="C39" s="42">
        <v>-1.9810000000000001</v>
      </c>
      <c r="D39" s="42">
        <v>-1.452</v>
      </c>
      <c r="E39" s="42">
        <v>-1.732</v>
      </c>
      <c r="F39" s="42">
        <v>-1.1830000000000001</v>
      </c>
      <c r="H39" s="137"/>
      <c r="I39" s="137"/>
      <c r="J39" s="137"/>
      <c r="K39" s="137"/>
    </row>
    <row r="40" spans="1:12" x14ac:dyDescent="0.45">
      <c r="A40" s="58" t="s">
        <v>8</v>
      </c>
      <c r="B40" s="59">
        <v>-66.719600000000014</v>
      </c>
      <c r="C40" s="41">
        <v>-98.731227825566606</v>
      </c>
      <c r="D40" s="41">
        <v>-35.600398195566598</v>
      </c>
      <c r="E40" s="41">
        <v>-39.570137065566591</v>
      </c>
      <c r="F40" s="41">
        <v>-42.923274335566596</v>
      </c>
      <c r="H40" s="137"/>
      <c r="I40" s="137"/>
      <c r="J40" s="137"/>
      <c r="K40" s="137"/>
    </row>
    <row r="41" spans="1:12" x14ac:dyDescent="0.45">
      <c r="B41" s="118"/>
      <c r="C41" s="118"/>
      <c r="D41" s="118"/>
      <c r="E41" s="118"/>
      <c r="F41" s="118"/>
    </row>
    <row r="42" spans="1:12" ht="18" x14ac:dyDescent="0.55000000000000004">
      <c r="A42" s="57" t="s">
        <v>156</v>
      </c>
      <c r="B42" s="58"/>
      <c r="C42" s="58"/>
      <c r="D42" s="58"/>
      <c r="E42" s="58"/>
      <c r="F42" s="58"/>
    </row>
    <row r="43" spans="1:12" ht="28.5" thickBot="1" x14ac:dyDescent="0.5">
      <c r="A43" s="40" t="s">
        <v>2</v>
      </c>
      <c r="B43" s="66" t="s">
        <v>157</v>
      </c>
      <c r="C43" s="67" t="s">
        <v>3</v>
      </c>
      <c r="D43" s="67" t="s">
        <v>4</v>
      </c>
      <c r="E43" s="67" t="s">
        <v>5</v>
      </c>
      <c r="F43" s="67" t="s">
        <v>6</v>
      </c>
    </row>
    <row r="44" spans="1:12" x14ac:dyDescent="0.45">
      <c r="A44" s="140" t="s">
        <v>151</v>
      </c>
      <c r="B44" s="141">
        <v>3159.1309999999999</v>
      </c>
      <c r="C44" s="142">
        <v>3123.1060000000002</v>
      </c>
      <c r="D44" s="142">
        <v>2987.3449999999998</v>
      </c>
      <c r="E44" s="142">
        <v>2911.098</v>
      </c>
      <c r="F44" s="142">
        <v>2557.2159999999999</v>
      </c>
      <c r="G44" s="118"/>
      <c r="H44" s="144"/>
      <c r="I44" s="144"/>
      <c r="J44" s="144"/>
      <c r="K44" s="144"/>
      <c r="L44" s="144"/>
    </row>
    <row r="45" spans="1:12" x14ac:dyDescent="0.45">
      <c r="A45" s="58" t="s">
        <v>75</v>
      </c>
      <c r="B45" s="59">
        <v>3159.1309999999999</v>
      </c>
      <c r="C45" s="41">
        <v>3123.1060000000002</v>
      </c>
      <c r="D45" s="41">
        <v>2987.3449999999998</v>
      </c>
      <c r="E45" s="41">
        <v>2911.098</v>
      </c>
      <c r="F45" s="41">
        <v>2557.2159999999999</v>
      </c>
      <c r="G45" s="118"/>
      <c r="H45" s="144"/>
      <c r="I45" s="144"/>
      <c r="J45" s="144"/>
      <c r="K45" s="144"/>
      <c r="L45" s="144"/>
    </row>
    <row r="46" spans="1:12" x14ac:dyDescent="0.45">
      <c r="A46" s="58" t="s">
        <v>27</v>
      </c>
      <c r="B46" s="110">
        <v>-1198.6979999999999</v>
      </c>
      <c r="C46" s="117">
        <v>-1191.5889999999999</v>
      </c>
      <c r="D46" s="117">
        <v>-1111.7809999999999</v>
      </c>
      <c r="E46" s="117">
        <v>-1053.5429999999999</v>
      </c>
      <c r="F46" s="117">
        <v>-959.22799999999995</v>
      </c>
      <c r="G46" s="118"/>
      <c r="H46" s="144"/>
      <c r="I46" s="144"/>
      <c r="J46" s="144"/>
      <c r="K46" s="144"/>
      <c r="L46" s="144"/>
    </row>
    <row r="47" spans="1:12" x14ac:dyDescent="0.45">
      <c r="A47" s="58" t="s">
        <v>10</v>
      </c>
      <c r="B47" s="110">
        <v>802.19500000000005</v>
      </c>
      <c r="C47" s="117">
        <v>717.01700000000005</v>
      </c>
      <c r="D47" s="117">
        <v>675.33</v>
      </c>
      <c r="E47" s="117">
        <v>639.88400000000001</v>
      </c>
      <c r="F47" s="117">
        <v>615.69899999999996</v>
      </c>
      <c r="G47" s="118"/>
      <c r="H47" s="144"/>
      <c r="I47" s="144"/>
      <c r="J47" s="144"/>
      <c r="K47" s="144"/>
      <c r="L47" s="144"/>
    </row>
    <row r="48" spans="1:12" x14ac:dyDescent="0.45">
      <c r="A48" s="37" t="s">
        <v>152</v>
      </c>
      <c r="B48" s="60">
        <v>-8.5790000000000006</v>
      </c>
      <c r="C48" s="61">
        <v>-25.257999999999999</v>
      </c>
      <c r="D48" s="61">
        <v>0</v>
      </c>
      <c r="E48" s="61">
        <v>0</v>
      </c>
      <c r="F48" s="61">
        <v>0</v>
      </c>
      <c r="G48" s="118"/>
      <c r="H48" s="144"/>
      <c r="I48" s="144"/>
      <c r="J48" s="144"/>
      <c r="K48" s="144"/>
      <c r="L48" s="144"/>
    </row>
    <row r="49" spans="1:13" x14ac:dyDescent="0.45">
      <c r="A49" s="37" t="s">
        <v>153</v>
      </c>
      <c r="B49" s="60">
        <v>-2.0840000000000001</v>
      </c>
      <c r="C49" s="61">
        <v>-6.367</v>
      </c>
      <c r="D49" s="61">
        <v>-37.223999999999997</v>
      </c>
      <c r="E49" s="61">
        <v>5.91</v>
      </c>
      <c r="F49" s="61">
        <v>-6.9470000000000001</v>
      </c>
      <c r="G49" s="118"/>
      <c r="H49" s="144"/>
      <c r="I49" s="144"/>
      <c r="J49" s="144"/>
      <c r="K49" s="144"/>
      <c r="L49" s="144"/>
    </row>
    <row r="50" spans="1:13" x14ac:dyDescent="0.45">
      <c r="A50" s="38" t="s">
        <v>154</v>
      </c>
      <c r="B50" s="39">
        <v>-37.641000000000005</v>
      </c>
      <c r="C50" s="42">
        <v>-82.489000000000004</v>
      </c>
      <c r="D50" s="42">
        <v>-48.427999999999997</v>
      </c>
      <c r="E50" s="42">
        <v>-50.116</v>
      </c>
      <c r="F50" s="42">
        <v>-14.355</v>
      </c>
      <c r="G50" s="118"/>
      <c r="H50" s="144"/>
      <c r="I50" s="144"/>
      <c r="J50" s="144"/>
      <c r="K50" s="144"/>
      <c r="L50" s="144"/>
    </row>
    <row r="51" spans="1:13" x14ac:dyDescent="0.45">
      <c r="A51" s="58" t="s">
        <v>9</v>
      </c>
      <c r="B51" s="59">
        <v>753.89100000000019</v>
      </c>
      <c r="C51" s="41">
        <v>602.90300000000002</v>
      </c>
      <c r="D51" s="41">
        <v>589.678</v>
      </c>
      <c r="E51" s="41">
        <v>595.678</v>
      </c>
      <c r="F51" s="41">
        <v>594.39699999999993</v>
      </c>
      <c r="G51" s="118"/>
      <c r="H51" s="144"/>
      <c r="I51" s="144"/>
      <c r="J51" s="144"/>
      <c r="K51" s="144"/>
      <c r="L51" s="144"/>
    </row>
    <row r="52" spans="1:13" x14ac:dyDescent="0.45">
      <c r="A52" s="38" t="s">
        <v>81</v>
      </c>
      <c r="B52" s="39">
        <v>-383.21199999999999</v>
      </c>
      <c r="C52" s="42">
        <v>-384.38799999999998</v>
      </c>
      <c r="D52" s="42">
        <v>-357.50700000000001</v>
      </c>
      <c r="E52" s="42">
        <v>-373.39400000000001</v>
      </c>
      <c r="F52" s="42">
        <v>-304.06099999999998</v>
      </c>
      <c r="G52" s="118"/>
      <c r="H52" s="144"/>
      <c r="I52" s="144"/>
      <c r="J52" s="144"/>
      <c r="K52" s="144"/>
      <c r="L52" s="144"/>
    </row>
    <row r="53" spans="1:13" x14ac:dyDescent="0.45">
      <c r="A53" s="58" t="s">
        <v>8</v>
      </c>
      <c r="B53" s="59">
        <v>370.6790000000002</v>
      </c>
      <c r="C53" s="41">
        <v>218.51500000000004</v>
      </c>
      <c r="D53" s="41">
        <v>232.17099999999999</v>
      </c>
      <c r="E53" s="41">
        <v>222.28399999999999</v>
      </c>
      <c r="F53" s="41">
        <v>290.33599999999996</v>
      </c>
      <c r="G53" s="118"/>
      <c r="H53" s="144"/>
      <c r="I53" s="144"/>
      <c r="J53" s="144"/>
      <c r="K53" s="144"/>
      <c r="L53" s="144"/>
    </row>
    <row r="54" spans="1:13" x14ac:dyDescent="0.45">
      <c r="B54" s="118"/>
      <c r="C54" s="118"/>
      <c r="D54" s="118"/>
      <c r="E54" s="118"/>
      <c r="F54" s="118"/>
    </row>
    <row r="55" spans="1:13" ht="18" x14ac:dyDescent="0.55000000000000004">
      <c r="A55" s="57" t="s">
        <v>18</v>
      </c>
    </row>
    <row r="56" spans="1:13" ht="18" x14ac:dyDescent="0.55000000000000004">
      <c r="A56" s="57" t="s">
        <v>31</v>
      </c>
      <c r="B56" s="58"/>
      <c r="C56" s="58"/>
      <c r="D56" s="58"/>
      <c r="E56" s="58"/>
      <c r="F56" s="58"/>
      <c r="G56" s="58"/>
    </row>
    <row r="57" spans="1:13" ht="28.5" thickBot="1" x14ac:dyDescent="0.5">
      <c r="A57" s="40" t="s">
        <v>2</v>
      </c>
      <c r="B57" s="66" t="s">
        <v>157</v>
      </c>
      <c r="C57" s="67" t="s">
        <v>3</v>
      </c>
      <c r="D57" s="67" t="s">
        <v>4</v>
      </c>
      <c r="E57" s="67" t="s">
        <v>5</v>
      </c>
      <c r="F57" s="67" t="s">
        <v>6</v>
      </c>
      <c r="G57" s="67" t="s">
        <v>29</v>
      </c>
    </row>
    <row r="58" spans="1:13" x14ac:dyDescent="0.45">
      <c r="A58" s="140" t="s">
        <v>151</v>
      </c>
      <c r="B58" s="141">
        <v>2465.6799999999998</v>
      </c>
      <c r="C58" s="142">
        <v>9039.02</v>
      </c>
      <c r="D58" s="142">
        <v>6634.6509999999998</v>
      </c>
      <c r="E58" s="142">
        <v>4261.8419999999996</v>
      </c>
      <c r="F58" s="142">
        <v>1948.876</v>
      </c>
      <c r="G58" s="142">
        <v>3656.116</v>
      </c>
      <c r="H58" s="137"/>
      <c r="I58" s="137"/>
      <c r="J58" s="137"/>
      <c r="K58" s="137"/>
      <c r="L58" s="137"/>
      <c r="M58" s="137"/>
    </row>
    <row r="59" spans="1:13" x14ac:dyDescent="0.45">
      <c r="A59" s="58" t="s">
        <v>75</v>
      </c>
      <c r="B59" s="59">
        <v>2465.6799999999998</v>
      </c>
      <c r="C59" s="41">
        <v>9039.02</v>
      </c>
      <c r="D59" s="41">
        <v>6634.6509999999998</v>
      </c>
      <c r="E59" s="41">
        <v>4261.8419999999996</v>
      </c>
      <c r="F59" s="41">
        <v>1948.876</v>
      </c>
      <c r="G59" s="41">
        <v>3656.116</v>
      </c>
      <c r="H59" s="137"/>
      <c r="I59" s="137"/>
      <c r="J59" s="137"/>
      <c r="K59" s="137"/>
      <c r="L59" s="137"/>
    </row>
    <row r="60" spans="1:13" x14ac:dyDescent="0.45">
      <c r="A60" s="58" t="s">
        <v>27</v>
      </c>
      <c r="B60" s="110">
        <v>-734.51</v>
      </c>
      <c r="C60" s="117">
        <v>-2727.2950000000001</v>
      </c>
      <c r="D60" s="117">
        <v>-2033.375</v>
      </c>
      <c r="E60" s="117">
        <v>-1297.058</v>
      </c>
      <c r="F60" s="117">
        <v>-603.32000000000005</v>
      </c>
      <c r="G60" s="117">
        <v>-1065.8109999999999</v>
      </c>
      <c r="H60" s="137"/>
      <c r="I60" s="137"/>
      <c r="J60" s="137"/>
      <c r="K60" s="137"/>
      <c r="L60" s="137"/>
    </row>
    <row r="61" spans="1:13" x14ac:dyDescent="0.45">
      <c r="A61" s="58" t="s">
        <v>10</v>
      </c>
      <c r="B61" s="110">
        <v>697.90660000000003</v>
      </c>
      <c r="C61" s="117">
        <v>2278.1141746922667</v>
      </c>
      <c r="D61" s="117">
        <v>1584.2899468666997</v>
      </c>
      <c r="E61" s="117">
        <v>1018.2755486711333</v>
      </c>
      <c r="F61" s="117">
        <v>484.73127433556658</v>
      </c>
      <c r="G61" s="117">
        <v>960.22903497499999</v>
      </c>
      <c r="H61" s="137"/>
      <c r="I61" s="137"/>
      <c r="J61" s="137"/>
      <c r="K61" s="137"/>
      <c r="L61" s="137"/>
    </row>
    <row r="62" spans="1:13" x14ac:dyDescent="0.45">
      <c r="A62" s="37" t="s">
        <v>152</v>
      </c>
      <c r="B62" s="60">
        <v>-8.5790000000000006</v>
      </c>
      <c r="C62" s="61">
        <v>-25.257999999999999</v>
      </c>
      <c r="D62" s="61">
        <v>0</v>
      </c>
      <c r="E62" s="61">
        <v>0</v>
      </c>
      <c r="F62" s="61">
        <v>0</v>
      </c>
      <c r="G62" s="61">
        <v>-8.2059999999999995</v>
      </c>
      <c r="H62" s="137"/>
      <c r="I62" s="137"/>
      <c r="J62" s="137"/>
      <c r="K62" s="137"/>
      <c r="L62" s="137"/>
    </row>
    <row r="63" spans="1:13" x14ac:dyDescent="0.45">
      <c r="A63" s="37" t="s">
        <v>153</v>
      </c>
      <c r="B63" s="60">
        <v>0</v>
      </c>
      <c r="C63" s="61">
        <v>-8.9499999999999993</v>
      </c>
      <c r="D63" s="61">
        <v>0</v>
      </c>
      <c r="E63" s="61">
        <v>0</v>
      </c>
      <c r="F63" s="61">
        <v>0</v>
      </c>
      <c r="G63" s="61">
        <v>0</v>
      </c>
      <c r="H63" s="137"/>
      <c r="I63" s="137"/>
      <c r="J63" s="137"/>
      <c r="K63" s="137"/>
      <c r="L63" s="137"/>
    </row>
    <row r="64" spans="1:13" x14ac:dyDescent="0.45">
      <c r="A64" s="38" t="s">
        <v>154</v>
      </c>
      <c r="B64" s="39">
        <v>-34.606000000000002</v>
      </c>
      <c r="C64" s="42">
        <v>-190.82913727000002</v>
      </c>
      <c r="D64" s="42">
        <v>-112.89913727000001</v>
      </c>
      <c r="E64" s="42">
        <v>-64.47113727</v>
      </c>
      <c r="F64" s="42">
        <v>-14.355</v>
      </c>
      <c r="G64" s="42">
        <v>-155.55699999999999</v>
      </c>
      <c r="H64" s="137"/>
      <c r="I64" s="137"/>
      <c r="J64" s="137"/>
      <c r="K64" s="137"/>
      <c r="L64" s="137"/>
    </row>
    <row r="65" spans="1:12" x14ac:dyDescent="0.45">
      <c r="A65" s="58" t="s">
        <v>9</v>
      </c>
      <c r="B65" s="59">
        <v>654.72160000000008</v>
      </c>
      <c r="C65" s="41">
        <v>2053.077037422267</v>
      </c>
      <c r="D65" s="41">
        <v>1471.3908095966997</v>
      </c>
      <c r="E65" s="41">
        <v>953.80441140113328</v>
      </c>
      <c r="F65" s="41">
        <v>470.37627433556656</v>
      </c>
      <c r="G65" s="41">
        <v>796.46603497499996</v>
      </c>
      <c r="H65" s="137"/>
      <c r="I65" s="137"/>
      <c r="J65" s="137"/>
      <c r="K65" s="137"/>
      <c r="L65" s="137"/>
    </row>
    <row r="66" spans="1:12" x14ac:dyDescent="0.45">
      <c r="A66" s="38" t="s">
        <v>81</v>
      </c>
      <c r="B66" s="39">
        <v>-353.88</v>
      </c>
      <c r="C66" s="42">
        <v>-1278.3150000000001</v>
      </c>
      <c r="D66" s="42">
        <v>-926.18700000000001</v>
      </c>
      <c r="E66" s="42">
        <v>-601.577</v>
      </c>
      <c r="F66" s="42">
        <v>-265.35700000000003</v>
      </c>
      <c r="G66" s="42">
        <v>-413.14800000000002</v>
      </c>
      <c r="H66" s="137"/>
      <c r="I66" s="137"/>
      <c r="J66" s="137"/>
      <c r="K66" s="137"/>
      <c r="L66" s="137"/>
    </row>
    <row r="67" spans="1:12" x14ac:dyDescent="0.45">
      <c r="A67" s="58" t="s">
        <v>8</v>
      </c>
      <c r="B67" s="59">
        <v>300.84160000000008</v>
      </c>
      <c r="C67" s="41">
        <v>774.76203742226699</v>
      </c>
      <c r="D67" s="41">
        <v>545.20380959669967</v>
      </c>
      <c r="E67" s="41">
        <v>352.22741140113328</v>
      </c>
      <c r="F67" s="41">
        <v>205.01927433556654</v>
      </c>
      <c r="G67" s="41">
        <v>383.31803497499993</v>
      </c>
      <c r="H67" s="137"/>
      <c r="I67" s="137"/>
      <c r="J67" s="137"/>
      <c r="K67" s="137"/>
      <c r="L67" s="137"/>
    </row>
    <row r="68" spans="1:12" ht="15.75" customHeight="1" x14ac:dyDescent="0.45">
      <c r="H68" s="137"/>
      <c r="I68" s="137"/>
      <c r="J68" s="137"/>
      <c r="K68" s="137"/>
      <c r="L68" s="137"/>
    </row>
    <row r="69" spans="1:12" ht="18" x14ac:dyDescent="0.55000000000000004">
      <c r="A69" s="57" t="s">
        <v>34</v>
      </c>
      <c r="B69" s="58"/>
      <c r="C69" s="58"/>
      <c r="D69" s="58"/>
      <c r="E69" s="58"/>
      <c r="F69" s="58"/>
      <c r="G69" s="58"/>
      <c r="H69" s="137"/>
      <c r="I69" s="137"/>
      <c r="J69" s="137"/>
      <c r="K69" s="137"/>
      <c r="L69" s="137"/>
    </row>
    <row r="70" spans="1:12" ht="28.5" thickBot="1" x14ac:dyDescent="0.5">
      <c r="A70" s="40" t="s">
        <v>2</v>
      </c>
      <c r="B70" s="66" t="s">
        <v>157</v>
      </c>
      <c r="C70" s="67" t="s">
        <v>3</v>
      </c>
      <c r="D70" s="67" t="s">
        <v>4</v>
      </c>
      <c r="E70" s="67" t="s">
        <v>5</v>
      </c>
      <c r="F70" s="67" t="s">
        <v>6</v>
      </c>
      <c r="G70" s="67" t="s">
        <v>29</v>
      </c>
      <c r="H70" s="137"/>
      <c r="I70" s="137"/>
      <c r="J70" s="137"/>
      <c r="K70" s="137"/>
      <c r="L70" s="137"/>
    </row>
    <row r="71" spans="1:12" x14ac:dyDescent="0.45">
      <c r="A71" s="140" t="s">
        <v>151</v>
      </c>
      <c r="B71" s="141">
        <v>693.45100000000002</v>
      </c>
      <c r="C71" s="142">
        <v>2539.7449999999999</v>
      </c>
      <c r="D71" s="142">
        <v>1821.008</v>
      </c>
      <c r="E71" s="142">
        <v>1206.472</v>
      </c>
      <c r="F71" s="142">
        <v>608.34</v>
      </c>
      <c r="G71" s="142">
        <v>2359.0659999999998</v>
      </c>
      <c r="H71" s="137"/>
      <c r="I71" s="137"/>
      <c r="J71" s="137"/>
      <c r="K71" s="137"/>
      <c r="L71" s="137"/>
    </row>
    <row r="72" spans="1:12" x14ac:dyDescent="0.45">
      <c r="A72" s="58" t="s">
        <v>75</v>
      </c>
      <c r="B72" s="59">
        <v>693.45100000000002</v>
      </c>
      <c r="C72" s="41">
        <v>2539.7449999999999</v>
      </c>
      <c r="D72" s="41">
        <v>1821.008</v>
      </c>
      <c r="E72" s="41">
        <v>1206.472</v>
      </c>
      <c r="F72" s="41">
        <v>608.34</v>
      </c>
      <c r="G72" s="41">
        <v>2359.0659999999998</v>
      </c>
      <c r="H72" s="137"/>
      <c r="I72" s="137"/>
      <c r="J72" s="137"/>
      <c r="K72" s="137"/>
      <c r="L72" s="137"/>
    </row>
    <row r="73" spans="1:12" x14ac:dyDescent="0.45">
      <c r="A73" s="58" t="s">
        <v>27</v>
      </c>
      <c r="B73" s="110">
        <v>-464.18799999999999</v>
      </c>
      <c r="C73" s="117">
        <v>-1588.846</v>
      </c>
      <c r="D73" s="117">
        <v>-1091.1769999999999</v>
      </c>
      <c r="E73" s="117">
        <v>-715.71299999999997</v>
      </c>
      <c r="F73" s="117">
        <v>-355.90800000000002</v>
      </c>
      <c r="G73" s="117">
        <v>-1156.1790000000001</v>
      </c>
      <c r="H73" s="137"/>
      <c r="I73" s="137"/>
      <c r="J73" s="137"/>
      <c r="K73" s="137"/>
      <c r="L73" s="137"/>
    </row>
    <row r="74" spans="1:12" x14ac:dyDescent="0.45">
      <c r="A74" s="58" t="s">
        <v>10</v>
      </c>
      <c r="B74" s="110">
        <v>166.03200000000001</v>
      </c>
      <c r="C74" s="117">
        <v>576.274</v>
      </c>
      <c r="D74" s="117">
        <v>460.35</v>
      </c>
      <c r="E74" s="117">
        <v>316.88600000000002</v>
      </c>
      <c r="F74" s="117">
        <v>165.93199999999999</v>
      </c>
      <c r="G74" s="117">
        <v>870.25900000000001</v>
      </c>
      <c r="H74" s="137"/>
      <c r="I74" s="137"/>
      <c r="J74" s="137"/>
      <c r="K74" s="137"/>
      <c r="L74" s="137"/>
    </row>
    <row r="75" spans="1:12" x14ac:dyDescent="0.45">
      <c r="A75" s="37" t="s">
        <v>152</v>
      </c>
      <c r="B75" s="60">
        <v>0</v>
      </c>
      <c r="C75" s="61">
        <v>0</v>
      </c>
      <c r="D75" s="61">
        <v>0</v>
      </c>
      <c r="E75" s="61">
        <v>0</v>
      </c>
      <c r="F75" s="61">
        <v>0</v>
      </c>
      <c r="G75" s="61">
        <v>0</v>
      </c>
      <c r="H75" s="137"/>
      <c r="I75" s="137"/>
      <c r="J75" s="137"/>
      <c r="K75" s="137"/>
      <c r="L75" s="137"/>
    </row>
    <row r="76" spans="1:12" x14ac:dyDescent="0.45">
      <c r="A76" s="37" t="s">
        <v>153</v>
      </c>
      <c r="B76" s="60">
        <v>-1.244</v>
      </c>
      <c r="C76" s="61">
        <v>-35.677999999999997</v>
      </c>
      <c r="D76" s="61">
        <v>-38.261000000000003</v>
      </c>
      <c r="E76" s="61">
        <v>-1.0369999999999999</v>
      </c>
      <c r="F76" s="61">
        <v>-0.17100000000000001</v>
      </c>
      <c r="G76" s="61">
        <v>-17.661999999999999</v>
      </c>
      <c r="H76" s="137"/>
      <c r="I76" s="137"/>
      <c r="J76" s="137"/>
      <c r="K76" s="137"/>
      <c r="L76" s="137"/>
    </row>
    <row r="77" spans="1:12" x14ac:dyDescent="0.45">
      <c r="A77" s="38" t="s">
        <v>154</v>
      </c>
      <c r="B77" s="39">
        <v>0</v>
      </c>
      <c r="C77" s="42">
        <v>-0.54</v>
      </c>
      <c r="D77" s="42">
        <v>0</v>
      </c>
      <c r="E77" s="42">
        <v>0</v>
      </c>
      <c r="F77" s="42">
        <v>0</v>
      </c>
      <c r="G77" s="42">
        <v>-2.29</v>
      </c>
      <c r="H77" s="137"/>
      <c r="I77" s="137"/>
      <c r="J77" s="137"/>
      <c r="K77" s="137"/>
      <c r="L77" s="137"/>
    </row>
    <row r="78" spans="1:12" x14ac:dyDescent="0.45">
      <c r="A78" s="58" t="s">
        <v>9</v>
      </c>
      <c r="B78" s="59">
        <v>164.78800000000001</v>
      </c>
      <c r="C78" s="41">
        <v>540.05600000000004</v>
      </c>
      <c r="D78" s="41">
        <v>422.089</v>
      </c>
      <c r="E78" s="41">
        <v>315.84900000000005</v>
      </c>
      <c r="F78" s="41">
        <v>165.761</v>
      </c>
      <c r="G78" s="41">
        <v>850.30700000000002</v>
      </c>
      <c r="H78" s="137"/>
      <c r="I78" s="137"/>
      <c r="J78" s="137"/>
      <c r="K78" s="137"/>
      <c r="L78" s="137"/>
    </row>
    <row r="79" spans="1:12" x14ac:dyDescent="0.45">
      <c r="A79" s="38" t="s">
        <v>81</v>
      </c>
      <c r="B79" s="39">
        <v>-28.231000000000002</v>
      </c>
      <c r="C79" s="42">
        <v>-134.68700000000001</v>
      </c>
      <c r="D79" s="42">
        <v>-104.408</v>
      </c>
      <c r="E79" s="42">
        <v>-72.962999999999994</v>
      </c>
      <c r="F79" s="42">
        <v>-37.521000000000001</v>
      </c>
      <c r="G79" s="42">
        <v>-156.99100000000001</v>
      </c>
      <c r="H79" s="137"/>
      <c r="I79" s="137"/>
      <c r="J79" s="137"/>
      <c r="K79" s="137"/>
      <c r="L79" s="137"/>
    </row>
    <row r="80" spans="1:12" x14ac:dyDescent="0.45">
      <c r="A80" s="58" t="s">
        <v>8</v>
      </c>
      <c r="B80" s="59">
        <v>136.55700000000002</v>
      </c>
      <c r="C80" s="41">
        <v>405.36900000000003</v>
      </c>
      <c r="D80" s="41">
        <v>317.68099999999998</v>
      </c>
      <c r="E80" s="41">
        <v>242.88600000000005</v>
      </c>
      <c r="F80" s="41">
        <v>128.24</v>
      </c>
      <c r="G80" s="41">
        <v>693.31600000000003</v>
      </c>
      <c r="H80" s="137"/>
      <c r="I80" s="137"/>
      <c r="J80" s="137"/>
      <c r="K80" s="137"/>
      <c r="L80" s="137"/>
    </row>
    <row r="81" spans="1:12" ht="15.75" customHeight="1" x14ac:dyDescent="0.45"/>
    <row r="82" spans="1:12" ht="18" x14ac:dyDescent="0.55000000000000004">
      <c r="A82" s="57" t="s">
        <v>155</v>
      </c>
      <c r="B82" s="58"/>
      <c r="C82" s="58"/>
      <c r="D82" s="58"/>
      <c r="E82" s="58"/>
      <c r="F82" s="58"/>
      <c r="G82" s="58"/>
    </row>
    <row r="83" spans="1:12" ht="28.5" thickBot="1" x14ac:dyDescent="0.5">
      <c r="A83" s="40" t="s">
        <v>2</v>
      </c>
      <c r="B83" s="66" t="s">
        <v>157</v>
      </c>
      <c r="C83" s="67" t="s">
        <v>3</v>
      </c>
      <c r="D83" s="67" t="s">
        <v>4</v>
      </c>
      <c r="E83" s="67" t="s">
        <v>5</v>
      </c>
      <c r="F83" s="67" t="s">
        <v>6</v>
      </c>
      <c r="G83" s="67" t="s">
        <v>29</v>
      </c>
    </row>
    <row r="84" spans="1:12" x14ac:dyDescent="0.45">
      <c r="A84" s="140" t="s">
        <v>151</v>
      </c>
      <c r="B84" s="141">
        <v>0</v>
      </c>
      <c r="C84" s="142">
        <v>0</v>
      </c>
      <c r="D84" s="142">
        <v>0</v>
      </c>
      <c r="E84" s="142">
        <v>0</v>
      </c>
      <c r="F84" s="142">
        <v>0</v>
      </c>
      <c r="G84" s="142">
        <v>0</v>
      </c>
    </row>
    <row r="85" spans="1:12" x14ac:dyDescent="0.45">
      <c r="A85" s="58" t="s">
        <v>75</v>
      </c>
      <c r="B85" s="59">
        <v>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</row>
    <row r="86" spans="1:12" x14ac:dyDescent="0.45">
      <c r="A86" s="58" t="s">
        <v>27</v>
      </c>
      <c r="B86" s="110">
        <v>0</v>
      </c>
      <c r="C86" s="117">
        <v>0</v>
      </c>
      <c r="D86" s="117">
        <v>0</v>
      </c>
      <c r="E86" s="117">
        <v>0</v>
      </c>
      <c r="F86" s="117">
        <v>0</v>
      </c>
      <c r="G86" s="117">
        <v>0</v>
      </c>
    </row>
    <row r="87" spans="1:12" x14ac:dyDescent="0.45">
      <c r="A87" s="58" t="s">
        <v>10</v>
      </c>
      <c r="B87" s="110">
        <v>-61.743600000000008</v>
      </c>
      <c r="C87" s="117">
        <v>-206.45817469226643</v>
      </c>
      <c r="D87" s="117">
        <v>-113.72694686669978</v>
      </c>
      <c r="E87" s="117">
        <v>-79.578548671133191</v>
      </c>
      <c r="F87" s="117">
        <v>-34.964274335566593</v>
      </c>
      <c r="G87" s="117">
        <v>-164.77603497500002</v>
      </c>
      <c r="H87" s="137"/>
      <c r="I87" s="137"/>
      <c r="J87" s="137"/>
      <c r="K87" s="137"/>
      <c r="L87" s="137"/>
    </row>
    <row r="88" spans="1:12" x14ac:dyDescent="0.45">
      <c r="A88" s="37" t="s">
        <v>152</v>
      </c>
      <c r="B88" s="60">
        <v>0</v>
      </c>
      <c r="C88" s="61">
        <v>0</v>
      </c>
      <c r="D88" s="61">
        <v>0</v>
      </c>
      <c r="E88" s="61">
        <v>0</v>
      </c>
      <c r="F88" s="61">
        <v>0</v>
      </c>
      <c r="G88" s="61">
        <v>0</v>
      </c>
      <c r="H88" s="137"/>
      <c r="I88" s="137"/>
      <c r="J88" s="137"/>
      <c r="K88" s="137"/>
      <c r="L88" s="137"/>
    </row>
    <row r="89" spans="1:12" x14ac:dyDescent="0.45">
      <c r="A89" s="37" t="s">
        <v>153</v>
      </c>
      <c r="B89" s="60">
        <v>-0.84</v>
      </c>
      <c r="C89" s="61">
        <v>0</v>
      </c>
      <c r="D89" s="61">
        <v>0</v>
      </c>
      <c r="E89" s="61">
        <v>0</v>
      </c>
      <c r="F89" s="61">
        <v>-6.7759999999999998</v>
      </c>
      <c r="G89" s="61">
        <v>-6.1</v>
      </c>
      <c r="H89" s="137"/>
      <c r="I89" s="137"/>
      <c r="J89" s="137"/>
      <c r="K89" s="137"/>
      <c r="L89" s="137"/>
    </row>
    <row r="90" spans="1:12" x14ac:dyDescent="0.45">
      <c r="A90" s="38" t="s">
        <v>154</v>
      </c>
      <c r="B90" s="39">
        <v>-3.0350000000000001</v>
      </c>
      <c r="C90" s="42">
        <v>-4.0188627299999995</v>
      </c>
      <c r="D90" s="42">
        <v>1.3726999999994405E-4</v>
      </c>
      <c r="E90" s="42">
        <v>1.3726999999994405E-4</v>
      </c>
      <c r="F90" s="42">
        <v>0</v>
      </c>
      <c r="G90" s="42">
        <v>-2.1999999999999999E-2</v>
      </c>
      <c r="H90" s="137"/>
      <c r="I90" s="137"/>
      <c r="J90" s="137"/>
      <c r="K90" s="137"/>
      <c r="L90" s="137"/>
    </row>
    <row r="91" spans="1:12" x14ac:dyDescent="0.45">
      <c r="A91" s="58" t="s">
        <v>9</v>
      </c>
      <c r="B91" s="59">
        <v>-65.618600000000015</v>
      </c>
      <c r="C91" s="41">
        <v>-210.47703742226642</v>
      </c>
      <c r="D91" s="41">
        <v>-113.72680959669978</v>
      </c>
      <c r="E91" s="41">
        <v>-79.578411401133195</v>
      </c>
      <c r="F91" s="41">
        <v>-41.740274335566596</v>
      </c>
      <c r="G91" s="41">
        <v>-170.898034975</v>
      </c>
      <c r="H91" s="137"/>
      <c r="I91" s="137"/>
      <c r="J91" s="137"/>
      <c r="K91" s="137"/>
      <c r="L91" s="137"/>
    </row>
    <row r="92" spans="1:12" x14ac:dyDescent="0.45">
      <c r="A92" s="38" t="s">
        <v>81</v>
      </c>
      <c r="B92" s="39">
        <v>-1.101</v>
      </c>
      <c r="C92" s="42">
        <v>-6.3479999999999999</v>
      </c>
      <c r="D92" s="42">
        <v>-4.367</v>
      </c>
      <c r="E92" s="42">
        <v>-2.915</v>
      </c>
      <c r="F92" s="42">
        <v>-1.1830000000000001</v>
      </c>
      <c r="G92" s="42">
        <v>-4.7679999999999998</v>
      </c>
      <c r="H92" s="137"/>
      <c r="I92" s="137"/>
      <c r="J92" s="137"/>
      <c r="K92" s="137"/>
      <c r="L92" s="137"/>
    </row>
    <row r="93" spans="1:12" x14ac:dyDescent="0.45">
      <c r="A93" s="58" t="s">
        <v>8</v>
      </c>
      <c r="B93" s="59">
        <v>-66.719600000000014</v>
      </c>
      <c r="C93" s="41">
        <v>-216.82503742226643</v>
      </c>
      <c r="D93" s="41">
        <v>-118.09380959669978</v>
      </c>
      <c r="E93" s="41">
        <v>-82.493411401133201</v>
      </c>
      <c r="F93" s="41">
        <v>-42.923274335566596</v>
      </c>
      <c r="G93" s="41">
        <v>-175.666034975</v>
      </c>
      <c r="H93" s="137"/>
      <c r="I93" s="137"/>
      <c r="J93" s="137"/>
      <c r="K93" s="137"/>
      <c r="L93" s="137"/>
    </row>
    <row r="94" spans="1:12" x14ac:dyDescent="0.45">
      <c r="B94" s="118"/>
      <c r="C94" s="118"/>
      <c r="D94" s="118"/>
      <c r="E94" s="118"/>
      <c r="F94" s="118"/>
      <c r="G94" s="118"/>
      <c r="H94" s="137"/>
      <c r="I94" s="137"/>
      <c r="J94" s="137"/>
      <c r="K94" s="137"/>
      <c r="L94" s="137"/>
    </row>
    <row r="95" spans="1:12" ht="18" x14ac:dyDescent="0.55000000000000004">
      <c r="A95" s="57" t="s">
        <v>156</v>
      </c>
      <c r="B95" s="58"/>
      <c r="C95" s="58"/>
      <c r="D95" s="58"/>
      <c r="E95" s="58"/>
      <c r="F95" s="58"/>
      <c r="G95" s="58"/>
      <c r="H95" s="137"/>
      <c r="I95" s="137"/>
      <c r="J95" s="137"/>
      <c r="K95" s="137"/>
      <c r="L95" s="137"/>
    </row>
    <row r="96" spans="1:12" ht="28.5" thickBot="1" x14ac:dyDescent="0.5">
      <c r="A96" s="40" t="s">
        <v>2</v>
      </c>
      <c r="B96" s="66" t="s">
        <v>157</v>
      </c>
      <c r="C96" s="67" t="s">
        <v>3</v>
      </c>
      <c r="D96" s="67" t="s">
        <v>4</v>
      </c>
      <c r="E96" s="67" t="s">
        <v>5</v>
      </c>
      <c r="F96" s="67" t="s">
        <v>6</v>
      </c>
      <c r="G96" s="67" t="s">
        <v>29</v>
      </c>
      <c r="H96" s="137"/>
      <c r="I96" s="137"/>
      <c r="J96" s="137"/>
      <c r="K96" s="137"/>
      <c r="L96" s="137"/>
    </row>
    <row r="97" spans="1:13" x14ac:dyDescent="0.45">
      <c r="A97" s="140" t="s">
        <v>151</v>
      </c>
      <c r="B97" s="141">
        <v>3159.1309999999999</v>
      </c>
      <c r="C97" s="142">
        <v>11578.764999999999</v>
      </c>
      <c r="D97" s="142">
        <v>8455.6589999999997</v>
      </c>
      <c r="E97" s="142">
        <v>5468.3140000000003</v>
      </c>
      <c r="F97" s="142">
        <v>2557.2159999999999</v>
      </c>
      <c r="G97" s="142">
        <v>6015.1819999999998</v>
      </c>
      <c r="H97" s="144"/>
      <c r="I97" s="144"/>
      <c r="J97" s="144"/>
      <c r="K97" s="144"/>
      <c r="L97" s="144"/>
      <c r="M97" s="144"/>
    </row>
    <row r="98" spans="1:13" x14ac:dyDescent="0.45">
      <c r="A98" s="58" t="s">
        <v>75</v>
      </c>
      <c r="B98" s="59">
        <v>3159.1309999999999</v>
      </c>
      <c r="C98" s="41">
        <v>11578.764999999999</v>
      </c>
      <c r="D98" s="41">
        <v>8455.6589999999997</v>
      </c>
      <c r="E98" s="41">
        <v>5468.3140000000003</v>
      </c>
      <c r="F98" s="41">
        <v>2557.2159999999999</v>
      </c>
      <c r="G98" s="41">
        <v>6015.1819999999998</v>
      </c>
      <c r="H98" s="144"/>
      <c r="I98" s="144"/>
      <c r="J98" s="144"/>
      <c r="K98" s="144"/>
      <c r="L98" s="144"/>
      <c r="M98" s="144"/>
    </row>
    <row r="99" spans="1:13" x14ac:dyDescent="0.45">
      <c r="A99" s="58" t="s">
        <v>27</v>
      </c>
      <c r="B99" s="110">
        <v>-1198.6979999999999</v>
      </c>
      <c r="C99" s="117">
        <v>-4316.1409999999996</v>
      </c>
      <c r="D99" s="117">
        <v>-3124.5520000000001</v>
      </c>
      <c r="E99" s="117">
        <v>-2012.771</v>
      </c>
      <c r="F99" s="117">
        <v>-959.22799999999995</v>
      </c>
      <c r="G99" s="117">
        <v>-2221.9899999999998</v>
      </c>
      <c r="H99" s="144"/>
      <c r="I99" s="144"/>
      <c r="J99" s="144"/>
      <c r="K99" s="144"/>
      <c r="L99" s="144"/>
      <c r="M99" s="144"/>
    </row>
    <row r="100" spans="1:13" x14ac:dyDescent="0.45">
      <c r="A100" s="58" t="s">
        <v>10</v>
      </c>
      <c r="B100" s="110">
        <v>802.19500000000005</v>
      </c>
      <c r="C100" s="117">
        <v>2647.93</v>
      </c>
      <c r="D100" s="117">
        <v>1930.913</v>
      </c>
      <c r="E100" s="117">
        <v>1255.5830000000001</v>
      </c>
      <c r="F100" s="117">
        <v>615.69899999999996</v>
      </c>
      <c r="G100" s="117">
        <v>1665.7159999999999</v>
      </c>
      <c r="H100" s="144"/>
      <c r="I100" s="144"/>
      <c r="J100" s="144"/>
      <c r="K100" s="144"/>
      <c r="L100" s="144"/>
      <c r="M100" s="144"/>
    </row>
    <row r="101" spans="1:13" x14ac:dyDescent="0.45">
      <c r="A101" s="37" t="s">
        <v>152</v>
      </c>
      <c r="B101" s="60">
        <v>-8.5790000000000006</v>
      </c>
      <c r="C101" s="61">
        <v>-25.257999999999999</v>
      </c>
      <c r="D101" s="61">
        <v>0</v>
      </c>
      <c r="E101" s="61">
        <v>0</v>
      </c>
      <c r="F101" s="61">
        <v>0</v>
      </c>
      <c r="G101" s="61">
        <v>-8.2059999999999995</v>
      </c>
      <c r="H101" s="144"/>
      <c r="I101" s="144"/>
      <c r="J101" s="144"/>
      <c r="K101" s="144"/>
      <c r="L101" s="144"/>
      <c r="M101" s="144"/>
    </row>
    <row r="102" spans="1:13" x14ac:dyDescent="0.45">
      <c r="A102" s="37" t="s">
        <v>153</v>
      </c>
      <c r="B102" s="60">
        <v>-2.0840000000000001</v>
      </c>
      <c r="C102" s="61">
        <v>-44.628</v>
      </c>
      <c r="D102" s="61">
        <v>-38.261000000000003</v>
      </c>
      <c r="E102" s="61">
        <v>-1.0369999999999999</v>
      </c>
      <c r="F102" s="61">
        <v>-6.9470000000000001</v>
      </c>
      <c r="G102" s="61">
        <v>-23.762</v>
      </c>
      <c r="H102" s="144"/>
      <c r="I102" s="144"/>
      <c r="J102" s="144"/>
      <c r="K102" s="144"/>
      <c r="L102" s="144"/>
      <c r="M102" s="144"/>
    </row>
    <row r="103" spans="1:13" x14ac:dyDescent="0.45">
      <c r="A103" s="38" t="s">
        <v>154</v>
      </c>
      <c r="B103" s="39">
        <v>-37.641000000000005</v>
      </c>
      <c r="C103" s="42">
        <v>-195.38800000000001</v>
      </c>
      <c r="D103" s="42">
        <v>-112.899</v>
      </c>
      <c r="E103" s="42">
        <v>-64.471000000000004</v>
      </c>
      <c r="F103" s="42">
        <v>-14.355</v>
      </c>
      <c r="G103" s="42">
        <v>-157.869</v>
      </c>
      <c r="H103" s="144"/>
      <c r="I103" s="144"/>
      <c r="J103" s="144"/>
      <c r="K103" s="144"/>
      <c r="L103" s="144"/>
      <c r="M103" s="144"/>
    </row>
    <row r="104" spans="1:13" x14ac:dyDescent="0.45">
      <c r="A104" s="58" t="s">
        <v>9</v>
      </c>
      <c r="B104" s="59">
        <v>753.89100000000019</v>
      </c>
      <c r="C104" s="41">
        <v>2382.6559999999999</v>
      </c>
      <c r="D104" s="41">
        <v>1779.7530000000002</v>
      </c>
      <c r="E104" s="41">
        <v>1190.075</v>
      </c>
      <c r="F104" s="41">
        <v>594.39699999999993</v>
      </c>
      <c r="G104" s="41">
        <v>1475.8790000000001</v>
      </c>
      <c r="H104" s="144"/>
      <c r="I104" s="144"/>
      <c r="J104" s="144"/>
      <c r="K104" s="144"/>
      <c r="L104" s="144"/>
      <c r="M104" s="144"/>
    </row>
    <row r="105" spans="1:13" x14ac:dyDescent="0.45">
      <c r="A105" s="38" t="s">
        <v>81</v>
      </c>
      <c r="B105" s="39">
        <v>-383.21199999999999</v>
      </c>
      <c r="C105" s="42">
        <v>-1419.35</v>
      </c>
      <c r="D105" s="42">
        <v>-1034.962</v>
      </c>
      <c r="E105" s="42">
        <v>-677.45500000000004</v>
      </c>
      <c r="F105" s="42">
        <v>-304.06099999999998</v>
      </c>
      <c r="G105" s="42">
        <v>-574.90700000000004</v>
      </c>
      <c r="H105" s="144"/>
      <c r="I105" s="144"/>
      <c r="J105" s="144"/>
      <c r="K105" s="144"/>
      <c r="L105" s="144"/>
      <c r="M105" s="144"/>
    </row>
    <row r="106" spans="1:13" x14ac:dyDescent="0.45">
      <c r="A106" s="58" t="s">
        <v>8</v>
      </c>
      <c r="B106" s="59">
        <v>370.6790000000002</v>
      </c>
      <c r="C106" s="41">
        <v>963.30600000000004</v>
      </c>
      <c r="D106" s="41">
        <v>744.79100000000017</v>
      </c>
      <c r="E106" s="41">
        <v>512.62</v>
      </c>
      <c r="F106" s="41">
        <v>290.33599999999996</v>
      </c>
      <c r="G106" s="41">
        <v>900.97200000000009</v>
      </c>
      <c r="H106" s="144"/>
      <c r="I106" s="144"/>
      <c r="J106" s="144"/>
      <c r="K106" s="144"/>
      <c r="L106" s="144"/>
      <c r="M106" s="14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A1753-824C-4B13-BC30-8A52679AA9EC}">
  <dimension ref="A1:M31"/>
  <sheetViews>
    <sheetView zoomScale="103" zoomScaleNormal="130" workbookViewId="0">
      <selection activeCell="G30" sqref="G30"/>
    </sheetView>
  </sheetViews>
  <sheetFormatPr defaultColWidth="8.81640625" defaultRowHeight="14.5" x14ac:dyDescent="0.35"/>
  <cols>
    <col min="1" max="1" width="24.54296875" style="15" bestFit="1" customWidth="1"/>
    <col min="2" max="7" width="12.81640625" style="15" customWidth="1"/>
    <col min="8" max="16384" width="8.81640625" style="15"/>
  </cols>
  <sheetData>
    <row r="1" spans="1:12" ht="23" x14ac:dyDescent="0.7">
      <c r="A1" s="33" t="s">
        <v>20</v>
      </c>
    </row>
    <row r="2" spans="1:12" ht="18" x14ac:dyDescent="0.55000000000000004">
      <c r="A2" s="57" t="s">
        <v>1</v>
      </c>
      <c r="B2" s="13"/>
      <c r="C2" s="13"/>
      <c r="D2" s="13"/>
      <c r="E2" s="13"/>
      <c r="F2" s="13"/>
    </row>
    <row r="3" spans="1:12" ht="28.5" thickBot="1" x14ac:dyDescent="0.5">
      <c r="A3" s="3" t="s">
        <v>2</v>
      </c>
      <c r="B3" s="4" t="s">
        <v>157</v>
      </c>
      <c r="C3" s="5" t="s">
        <v>3</v>
      </c>
      <c r="D3" s="5" t="s">
        <v>4</v>
      </c>
      <c r="E3" s="5" t="s">
        <v>5</v>
      </c>
      <c r="F3" s="5" t="s">
        <v>6</v>
      </c>
    </row>
    <row r="4" spans="1:12" ht="15.5" x14ac:dyDescent="0.45">
      <c r="A4" s="6" t="s">
        <v>7</v>
      </c>
      <c r="B4" s="19"/>
      <c r="C4" s="16"/>
      <c r="D4" s="25"/>
      <c r="I4" s="86"/>
      <c r="J4" s="86"/>
      <c r="K4" s="86"/>
      <c r="L4" s="86"/>
    </row>
    <row r="5" spans="1:12" ht="15.5" x14ac:dyDescent="0.45">
      <c r="A5" s="9" t="s">
        <v>21</v>
      </c>
      <c r="B5" s="19">
        <v>1308.7080000000001</v>
      </c>
      <c r="C5" s="16">
        <v>1127</v>
      </c>
      <c r="D5" s="62">
        <v>1077.644</v>
      </c>
      <c r="E5" s="145">
        <v>1043.8499999999999</v>
      </c>
      <c r="F5" s="145">
        <v>794.08399999999995</v>
      </c>
      <c r="I5" s="86"/>
      <c r="J5" s="86"/>
      <c r="K5" s="86"/>
      <c r="L5" s="86"/>
    </row>
    <row r="6" spans="1:12" ht="15.5" x14ac:dyDescent="0.45">
      <c r="A6" s="9" t="s">
        <v>22</v>
      </c>
      <c r="B6" s="19">
        <v>184.42099999999999</v>
      </c>
      <c r="C6" s="16">
        <v>247.63464139456397</v>
      </c>
      <c r="D6" s="62">
        <v>215.50800000000001</v>
      </c>
      <c r="E6" s="145">
        <v>245.57499999999999</v>
      </c>
      <c r="F6" s="145">
        <v>274.07</v>
      </c>
      <c r="I6" s="86"/>
      <c r="J6" s="86"/>
      <c r="K6" s="86"/>
      <c r="L6" s="86"/>
    </row>
    <row r="7" spans="1:12" ht="15.5" x14ac:dyDescent="0.45">
      <c r="A7" s="9" t="s">
        <v>23</v>
      </c>
      <c r="B7" s="19">
        <v>174.05099999999999</v>
      </c>
      <c r="C7" s="16">
        <v>189.52199999999999</v>
      </c>
      <c r="D7" s="62">
        <v>222.14500000000001</v>
      </c>
      <c r="E7" s="145">
        <v>160.536</v>
      </c>
      <c r="F7" s="145">
        <v>172.94800000000001</v>
      </c>
      <c r="I7" s="86"/>
      <c r="J7" s="86"/>
      <c r="K7" s="86"/>
      <c r="L7" s="86"/>
    </row>
    <row r="8" spans="1:12" ht="15.5" x14ac:dyDescent="0.45">
      <c r="A8" s="35" t="s">
        <v>24</v>
      </c>
      <c r="B8" s="65">
        <v>1492.1700000000003</v>
      </c>
      <c r="C8" s="125">
        <f>C9-C5-C6-C7</f>
        <v>1558.9438574937963</v>
      </c>
      <c r="D8" s="63">
        <f>2987.348-D5-D6-D7</f>
        <v>1472.0509999999999</v>
      </c>
      <c r="E8" s="146">
        <f>2911.081-E5-E6-E7</f>
        <v>1461.1200000000001</v>
      </c>
      <c r="F8" s="146">
        <f>2557.233-F5-F6-F7</f>
        <v>1316.1310000000003</v>
      </c>
      <c r="I8" s="86"/>
      <c r="J8" s="86"/>
      <c r="K8" s="86"/>
      <c r="L8" s="86"/>
    </row>
    <row r="9" spans="1:12" ht="15.5" x14ac:dyDescent="0.45">
      <c r="A9" s="6" t="s">
        <v>25</v>
      </c>
      <c r="B9" s="89">
        <v>3159.3500000000004</v>
      </c>
      <c r="C9" s="90">
        <v>3123.1004988883601</v>
      </c>
      <c r="D9" s="90">
        <v>2987.348</v>
      </c>
      <c r="E9" s="90">
        <v>2911.0810000000001</v>
      </c>
      <c r="F9" s="90">
        <v>2557.2330000000002</v>
      </c>
      <c r="I9" s="86"/>
      <c r="J9" s="86"/>
      <c r="K9" s="86"/>
      <c r="L9" s="86"/>
    </row>
    <row r="10" spans="1:12" ht="15.5" x14ac:dyDescent="0.45">
      <c r="A10" s="9" t="s">
        <v>26</v>
      </c>
      <c r="B10" s="23">
        <v>0.23537902156094748</v>
      </c>
      <c r="C10" s="24">
        <v>0.84440734143483542</v>
      </c>
      <c r="D10" s="24">
        <v>1.0774094307712847</v>
      </c>
      <c r="E10" s="24">
        <v>1.025171675655971</v>
      </c>
      <c r="F10" s="24">
        <v>0.76782858948151467</v>
      </c>
      <c r="I10" s="86"/>
      <c r="J10" s="86"/>
      <c r="K10" s="86"/>
      <c r="L10" s="86"/>
    </row>
    <row r="11" spans="1:12" ht="15.5" x14ac:dyDescent="0.45">
      <c r="A11" s="9" t="s">
        <v>159</v>
      </c>
      <c r="B11" s="10">
        <v>0.12178174619577872</v>
      </c>
      <c r="C11" s="11">
        <v>7.9859909183909505E-2</v>
      </c>
      <c r="D11" s="24">
        <v>0.14585307984541909</v>
      </c>
      <c r="E11" s="24">
        <v>9.3996135231252442E-2</v>
      </c>
      <c r="F11" s="24">
        <v>5.9000000000000004E-2</v>
      </c>
      <c r="I11" s="86"/>
      <c r="J11" s="86"/>
      <c r="K11" s="86"/>
      <c r="L11" s="86"/>
    </row>
    <row r="12" spans="1:12" ht="15.5" x14ac:dyDescent="0.45">
      <c r="A12" s="9" t="s">
        <v>160</v>
      </c>
      <c r="B12" s="23">
        <v>0.13555158851709315</v>
      </c>
      <c r="C12" s="24"/>
      <c r="D12" s="24"/>
      <c r="E12" s="24"/>
      <c r="F12" s="24"/>
      <c r="I12" s="86"/>
      <c r="J12" s="86"/>
      <c r="K12" s="86"/>
      <c r="L12" s="86"/>
    </row>
    <row r="13" spans="1:12" ht="15.5" x14ac:dyDescent="0.45">
      <c r="A13" s="9" t="s">
        <v>27</v>
      </c>
      <c r="B13" s="19">
        <v>-1198.6980000000001</v>
      </c>
      <c r="C13" s="16">
        <v>-1191.5889999999999</v>
      </c>
      <c r="D13" s="16">
        <v>-1111.7809999999999</v>
      </c>
      <c r="E13" s="16">
        <v>-1053.5429999999999</v>
      </c>
      <c r="F13" s="16">
        <v>-959.22799999999995</v>
      </c>
      <c r="I13" s="86"/>
      <c r="J13" s="86"/>
      <c r="K13" s="86"/>
      <c r="L13" s="86"/>
    </row>
    <row r="14" spans="1:12" ht="15.5" x14ac:dyDescent="0.45">
      <c r="A14" s="9" t="s">
        <v>10</v>
      </c>
      <c r="B14" s="19">
        <v>802.19500000000005</v>
      </c>
      <c r="C14" s="16">
        <v>717.01700000000005</v>
      </c>
      <c r="D14" s="16">
        <v>675.33</v>
      </c>
      <c r="E14" s="16">
        <v>639.88400000000001</v>
      </c>
      <c r="F14" s="16">
        <v>615.69899999999996</v>
      </c>
      <c r="I14" s="86"/>
      <c r="J14" s="86"/>
      <c r="K14" s="86"/>
      <c r="L14" s="86"/>
    </row>
    <row r="15" spans="1:12" ht="15.5" x14ac:dyDescent="0.45">
      <c r="A15" s="9" t="s">
        <v>28</v>
      </c>
      <c r="B15" s="10">
        <v>0.253911405827148</v>
      </c>
      <c r="C15" s="11">
        <v>0.22958458662626244</v>
      </c>
      <c r="D15" s="11">
        <v>0.22606338464752015</v>
      </c>
      <c r="E15" s="11">
        <v>0.21980975452074333</v>
      </c>
      <c r="F15" s="11">
        <v>0.24076765785518953</v>
      </c>
      <c r="I15" s="86"/>
      <c r="J15" s="86"/>
      <c r="K15" s="86"/>
      <c r="L15" s="86"/>
    </row>
    <row r="16" spans="1:12" ht="15.5" x14ac:dyDescent="0.45">
      <c r="A16" s="9"/>
      <c r="B16" s="24"/>
      <c r="C16" s="24"/>
      <c r="D16" s="24"/>
      <c r="E16" s="24"/>
      <c r="F16" s="24"/>
    </row>
    <row r="17" spans="1:13" ht="18" x14ac:dyDescent="0.55000000000000004">
      <c r="A17" s="57" t="s">
        <v>18</v>
      </c>
      <c r="B17" s="16"/>
      <c r="C17" s="16"/>
      <c r="D17" s="32"/>
      <c r="E17" s="18"/>
      <c r="F17" s="18"/>
    </row>
    <row r="18" spans="1:13" ht="28.5" thickBot="1" x14ac:dyDescent="0.5">
      <c r="A18" s="3" t="s">
        <v>2</v>
      </c>
      <c r="B18" s="4" t="s">
        <v>157</v>
      </c>
      <c r="C18" s="5" t="s">
        <v>3</v>
      </c>
      <c r="D18" s="5" t="s">
        <v>4</v>
      </c>
      <c r="E18" s="5" t="s">
        <v>5</v>
      </c>
      <c r="F18" s="5" t="s">
        <v>6</v>
      </c>
      <c r="G18" s="5" t="s">
        <v>29</v>
      </c>
    </row>
    <row r="19" spans="1:13" ht="15.5" x14ac:dyDescent="0.45">
      <c r="A19" s="6" t="s">
        <v>7</v>
      </c>
      <c r="B19" s="19"/>
      <c r="C19" s="16"/>
      <c r="D19" s="16"/>
      <c r="E19" s="16"/>
      <c r="F19" s="16"/>
      <c r="G19" s="25"/>
    </row>
    <row r="20" spans="1:13" ht="15.5" x14ac:dyDescent="0.45">
      <c r="A20" s="9" t="s">
        <v>21</v>
      </c>
      <c r="B20" s="19">
        <v>1308.7080000000001</v>
      </c>
      <c r="C20" s="16">
        <v>4042.6159999999995</v>
      </c>
      <c r="D20" s="16">
        <f>F5+E5+D5</f>
        <v>2915.5779999999995</v>
      </c>
      <c r="E20" s="16">
        <f>+F5+E5</f>
        <v>1837.9339999999997</v>
      </c>
      <c r="F20" s="16">
        <f>F5</f>
        <v>794.08399999999995</v>
      </c>
      <c r="G20" s="16" t="s">
        <v>15</v>
      </c>
      <c r="I20" s="86"/>
      <c r="J20" s="86"/>
      <c r="K20" s="86"/>
      <c r="L20" s="86"/>
      <c r="M20" s="86"/>
    </row>
    <row r="21" spans="1:13" ht="15.5" x14ac:dyDescent="0.45">
      <c r="A21" s="9" t="s">
        <v>22</v>
      </c>
      <c r="B21" s="19">
        <v>184.42099999999999</v>
      </c>
      <c r="C21" s="16">
        <v>982.7482257894435</v>
      </c>
      <c r="D21" s="16">
        <f t="shared" ref="D21:D23" si="0">F6+E6+D6</f>
        <v>735.15300000000002</v>
      </c>
      <c r="E21" s="16">
        <f t="shared" ref="E21:E23" si="1">+F6+E6</f>
        <v>519.64499999999998</v>
      </c>
      <c r="F21" s="16">
        <f t="shared" ref="F21:F23" si="2">F6</f>
        <v>274.07</v>
      </c>
      <c r="G21" s="62">
        <v>1197.5997851720062</v>
      </c>
      <c r="I21" s="86"/>
      <c r="J21" s="86"/>
      <c r="K21" s="86"/>
      <c r="L21" s="86"/>
      <c r="M21" s="86"/>
    </row>
    <row r="22" spans="1:13" ht="15.5" x14ac:dyDescent="0.45">
      <c r="A22" s="9" t="s">
        <v>23</v>
      </c>
      <c r="B22" s="19">
        <v>174.05099999999999</v>
      </c>
      <c r="C22" s="16">
        <v>745.15100000000007</v>
      </c>
      <c r="D22" s="16">
        <f t="shared" si="0"/>
        <v>555.62900000000002</v>
      </c>
      <c r="E22" s="16">
        <f t="shared" si="1"/>
        <v>333.48400000000004</v>
      </c>
      <c r="F22" s="16">
        <f t="shared" si="2"/>
        <v>172.94800000000001</v>
      </c>
      <c r="G22" s="62">
        <v>639.80500000000006</v>
      </c>
      <c r="I22" s="86"/>
      <c r="J22" s="86"/>
      <c r="K22" s="86"/>
      <c r="L22" s="86"/>
      <c r="M22" s="86"/>
    </row>
    <row r="23" spans="1:13" ht="15.5" x14ac:dyDescent="0.45">
      <c r="A23" s="35" t="s">
        <v>24</v>
      </c>
      <c r="B23" s="65">
        <v>1492.1700000000003</v>
      </c>
      <c r="C23" s="125">
        <v>5810.664143456177</v>
      </c>
      <c r="D23" s="51">
        <f t="shared" si="0"/>
        <v>4249.3019999999997</v>
      </c>
      <c r="E23" s="51">
        <f t="shared" si="1"/>
        <v>2777.2510000000002</v>
      </c>
      <c r="F23" s="51">
        <f t="shared" si="2"/>
        <v>1316.1310000000003</v>
      </c>
      <c r="G23" s="63">
        <v>4177.7772148279937</v>
      </c>
      <c r="I23" s="86"/>
      <c r="J23" s="86"/>
      <c r="K23" s="86"/>
      <c r="L23" s="86"/>
      <c r="M23" s="86"/>
    </row>
    <row r="24" spans="1:13" ht="15.5" x14ac:dyDescent="0.45">
      <c r="A24" s="6" t="s">
        <v>25</v>
      </c>
      <c r="B24" s="89">
        <v>3159.3500000000004</v>
      </c>
      <c r="C24" s="90">
        <v>11578.759498888399</v>
      </c>
      <c r="D24" s="90">
        <v>8455.6620000000003</v>
      </c>
      <c r="E24" s="90">
        <v>5468.3140000000003</v>
      </c>
      <c r="F24" s="90">
        <v>2557.2330000000002</v>
      </c>
      <c r="G24" s="90">
        <v>6015.1819999999998</v>
      </c>
      <c r="I24" s="86"/>
      <c r="J24" s="86"/>
      <c r="K24" s="86"/>
      <c r="L24" s="86"/>
      <c r="M24" s="86"/>
    </row>
    <row r="25" spans="1:13" ht="15.5" x14ac:dyDescent="0.45">
      <c r="A25" s="9" t="s">
        <v>26</v>
      </c>
      <c r="B25" s="23">
        <v>0.23537902156094748</v>
      </c>
      <c r="C25" s="24">
        <v>0.92489271313818955</v>
      </c>
      <c r="D25" s="24">
        <v>0.95642160442239299</v>
      </c>
      <c r="E25" s="24">
        <v>0.89609457459601094</v>
      </c>
      <c r="F25" s="24">
        <v>0.76782858948151467</v>
      </c>
      <c r="G25" s="24">
        <v>3.1878328843411657E-2</v>
      </c>
      <c r="I25" s="86"/>
      <c r="J25" s="86"/>
      <c r="K25" s="86"/>
      <c r="L25" s="86"/>
      <c r="M25" s="86"/>
    </row>
    <row r="26" spans="1:13" ht="15.5" x14ac:dyDescent="0.45">
      <c r="A26" s="9" t="s">
        <v>159</v>
      </c>
      <c r="B26" s="10">
        <v>0.12178174619577872</v>
      </c>
      <c r="C26" s="11">
        <v>9.3923476423337551E-2</v>
      </c>
      <c r="D26" s="24">
        <v>9.943301322384597E-2</v>
      </c>
      <c r="E26" s="24">
        <v>7.6287370877314103E-2</v>
      </c>
      <c r="F26" s="24">
        <v>5.9000000000000004E-2</v>
      </c>
      <c r="G26" s="24">
        <v>-9.0062546187472774E-3</v>
      </c>
      <c r="I26" s="86"/>
      <c r="J26" s="86"/>
      <c r="K26" s="86"/>
      <c r="L26" s="86"/>
      <c r="M26" s="86"/>
    </row>
    <row r="27" spans="1:13" ht="15.5" x14ac:dyDescent="0.45">
      <c r="A27" s="9" t="s">
        <v>160</v>
      </c>
      <c r="B27" s="23">
        <v>0.13555158851709315</v>
      </c>
      <c r="C27" s="24"/>
      <c r="D27" s="24"/>
      <c r="E27" s="24"/>
      <c r="F27" s="24"/>
      <c r="G27" s="120"/>
      <c r="I27" s="86"/>
      <c r="J27" s="86"/>
      <c r="K27" s="86"/>
      <c r="L27" s="86"/>
      <c r="M27" s="86"/>
    </row>
    <row r="28" spans="1:13" ht="15.5" x14ac:dyDescent="0.45">
      <c r="A28" s="9" t="s">
        <v>27</v>
      </c>
      <c r="B28" s="19">
        <v>-1198.6980000000001</v>
      </c>
      <c r="C28" s="16">
        <v>-4316.1409999999996</v>
      </c>
      <c r="D28" s="16">
        <v>-3124.5520000000001</v>
      </c>
      <c r="E28" s="16">
        <v>-2012.771</v>
      </c>
      <c r="F28" s="16">
        <v>-959.22799999999995</v>
      </c>
      <c r="G28" s="16">
        <v>-2222</v>
      </c>
      <c r="I28" s="86"/>
      <c r="J28" s="86"/>
      <c r="K28" s="86"/>
      <c r="L28" s="86"/>
      <c r="M28" s="86"/>
    </row>
    <row r="29" spans="1:13" ht="15.5" x14ac:dyDescent="0.45">
      <c r="A29" s="9" t="s">
        <v>10</v>
      </c>
      <c r="B29" s="19">
        <v>802.19500000000005</v>
      </c>
      <c r="C29" s="16">
        <v>2647.93</v>
      </c>
      <c r="D29" s="16">
        <v>1930.913</v>
      </c>
      <c r="E29" s="16">
        <v>1255.5830000000001</v>
      </c>
      <c r="F29" s="16">
        <v>615.69899999999996</v>
      </c>
      <c r="G29" s="16">
        <v>1665.7159999999999</v>
      </c>
      <c r="I29" s="86"/>
      <c r="J29" s="86"/>
      <c r="K29" s="86"/>
      <c r="L29" s="86"/>
      <c r="M29" s="86"/>
    </row>
    <row r="30" spans="1:13" ht="15.5" x14ac:dyDescent="0.45">
      <c r="A30" s="9" t="s">
        <v>28</v>
      </c>
      <c r="B30" s="10">
        <v>0.253911405827148</v>
      </c>
      <c r="C30" s="11">
        <v>0.22868846547969493</v>
      </c>
      <c r="D30" s="11">
        <v>0.22835740123008699</v>
      </c>
      <c r="E30" s="11">
        <v>0.22961062587115516</v>
      </c>
      <c r="F30" s="11">
        <v>0.24076765785518953</v>
      </c>
      <c r="G30" s="11">
        <v>0.27691697441573671</v>
      </c>
      <c r="I30" s="86"/>
      <c r="J30" s="86"/>
      <c r="K30" s="86"/>
      <c r="L30" s="86"/>
      <c r="M30" s="86"/>
    </row>
    <row r="31" spans="1:13" x14ac:dyDescent="0.35">
      <c r="I31" s="86"/>
      <c r="J31" s="86"/>
      <c r="K31" s="86"/>
      <c r="L31" s="86"/>
      <c r="M31" s="8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8CBA3-0BA5-4DFC-A07E-582246DE8D12}">
  <dimension ref="A1:M51"/>
  <sheetViews>
    <sheetView zoomScale="111" zoomScaleNormal="130" workbookViewId="0">
      <selection activeCell="D7" sqref="D7"/>
    </sheetView>
  </sheetViews>
  <sheetFormatPr defaultColWidth="8.81640625" defaultRowHeight="14.5" x14ac:dyDescent="0.35"/>
  <cols>
    <col min="1" max="1" width="35.453125" style="15" customWidth="1"/>
    <col min="2" max="7" width="12.1796875" style="15" customWidth="1"/>
    <col min="8" max="16384" width="8.81640625" style="15"/>
  </cols>
  <sheetData>
    <row r="1" spans="1:12" ht="23" x14ac:dyDescent="0.7">
      <c r="A1" s="33" t="s">
        <v>30</v>
      </c>
    </row>
    <row r="2" spans="1:12" ht="18" x14ac:dyDescent="0.55000000000000004">
      <c r="A2" s="57" t="s">
        <v>1</v>
      </c>
      <c r="B2" s="16"/>
      <c r="C2" s="16"/>
      <c r="D2" s="17"/>
      <c r="E2" s="18"/>
      <c r="F2" s="18"/>
    </row>
    <row r="3" spans="1:12" ht="18" x14ac:dyDescent="0.55000000000000004">
      <c r="A3" s="57" t="s">
        <v>31</v>
      </c>
      <c r="B3" s="16"/>
      <c r="C3" s="16"/>
      <c r="D3" s="17"/>
      <c r="E3" s="18"/>
      <c r="F3" s="18"/>
    </row>
    <row r="4" spans="1:12" ht="28.5" thickBot="1" x14ac:dyDescent="0.5">
      <c r="A4" s="3" t="s">
        <v>2</v>
      </c>
      <c r="B4" s="4" t="s">
        <v>157</v>
      </c>
      <c r="C4" s="5" t="s">
        <v>3</v>
      </c>
      <c r="D4" s="5" t="s">
        <v>4</v>
      </c>
      <c r="E4" s="5" t="s">
        <v>5</v>
      </c>
      <c r="F4" s="5" t="s">
        <v>6</v>
      </c>
    </row>
    <row r="5" spans="1:12" ht="15.5" x14ac:dyDescent="0.45">
      <c r="A5" s="9" t="s">
        <v>7</v>
      </c>
      <c r="B5" s="19">
        <v>2465.6799999999998</v>
      </c>
      <c r="C5" s="16">
        <v>2404.3690000000001</v>
      </c>
      <c r="D5" s="20">
        <v>2372.8090000000002</v>
      </c>
      <c r="E5" s="16">
        <v>2312.9659999999999</v>
      </c>
      <c r="F5" s="16">
        <v>1948.876</v>
      </c>
      <c r="H5" s="86"/>
      <c r="I5" s="86"/>
      <c r="J5" s="86"/>
      <c r="K5" s="86"/>
      <c r="L5" s="86"/>
    </row>
    <row r="6" spans="1:12" ht="15.5" x14ac:dyDescent="0.45">
      <c r="A6" s="9" t="s">
        <v>17</v>
      </c>
      <c r="B6" s="10">
        <v>0.26518054509368461</v>
      </c>
      <c r="C6" s="11">
        <v>1.35309275575925</v>
      </c>
      <c r="D6" s="84">
        <v>1.6771501005845519</v>
      </c>
      <c r="E6" s="84">
        <v>1.6398327282438863</v>
      </c>
      <c r="F6" s="84">
        <v>1.2353930309568293</v>
      </c>
      <c r="H6" s="86"/>
      <c r="I6" s="86"/>
      <c r="J6" s="86"/>
      <c r="K6" s="86"/>
      <c r="L6" s="86"/>
    </row>
    <row r="7" spans="1:12" ht="15.5" x14ac:dyDescent="0.45">
      <c r="A7" s="9" t="s">
        <v>159</v>
      </c>
      <c r="B7" s="10">
        <v>6.8260077267301905E-2</v>
      </c>
      <c r="C7" s="11">
        <v>-1.6746606500925E-2</v>
      </c>
      <c r="D7" s="84">
        <v>0.10586159564346501</v>
      </c>
      <c r="E7" s="84">
        <v>5.1464852380150201E-2</v>
      </c>
      <c r="F7" s="84">
        <v>5.3281697331200702E-2</v>
      </c>
      <c r="H7" s="86"/>
      <c r="I7" s="86"/>
      <c r="J7" s="86"/>
      <c r="K7" s="86"/>
      <c r="L7" s="86"/>
    </row>
    <row r="8" spans="1:12" ht="15.5" x14ac:dyDescent="0.45">
      <c r="A8" s="9" t="s">
        <v>160</v>
      </c>
      <c r="B8" s="10">
        <v>9.67551929859954E-2</v>
      </c>
      <c r="C8" s="11"/>
      <c r="D8" s="84"/>
      <c r="E8" s="84"/>
      <c r="F8" s="84"/>
      <c r="H8" s="86"/>
      <c r="I8" s="86"/>
      <c r="J8" s="86"/>
      <c r="K8" s="86"/>
      <c r="L8" s="86"/>
    </row>
    <row r="9" spans="1:12" ht="15.5" x14ac:dyDescent="0.45">
      <c r="A9" s="9" t="s">
        <v>32</v>
      </c>
      <c r="B9" s="127">
        <v>4.1493999999999982</v>
      </c>
      <c r="C9" s="126">
        <v>3.9158999999999988</v>
      </c>
      <c r="D9" s="49">
        <v>3.9798</v>
      </c>
      <c r="E9" s="49">
        <v>4.0488000000000008</v>
      </c>
      <c r="F9" s="49">
        <v>4.2193000000000005</v>
      </c>
      <c r="H9" s="86"/>
      <c r="I9" s="86"/>
      <c r="J9" s="86"/>
      <c r="K9" s="86"/>
      <c r="L9" s="86"/>
    </row>
    <row r="10" spans="1:12" ht="15.5" x14ac:dyDescent="0.45">
      <c r="A10" s="9" t="s">
        <v>33</v>
      </c>
      <c r="B10" s="127">
        <v>6.6025074575708436</v>
      </c>
      <c r="C10" s="126">
        <v>6.6739308082877287</v>
      </c>
      <c r="D10" s="49">
        <v>6.4805774596494912</v>
      </c>
      <c r="E10" s="49">
        <v>6.2777140859535647</v>
      </c>
      <c r="F10" s="49">
        <v>5.1321730566155006</v>
      </c>
      <c r="H10" s="86"/>
      <c r="I10" s="86"/>
      <c r="J10" s="86"/>
      <c r="K10" s="86"/>
      <c r="L10" s="86"/>
    </row>
    <row r="11" spans="1:12" ht="15.5" x14ac:dyDescent="0.45">
      <c r="A11" s="9" t="s">
        <v>27</v>
      </c>
      <c r="B11" s="19">
        <v>-734.51</v>
      </c>
      <c r="C11" s="16">
        <v>-693.92</v>
      </c>
      <c r="D11" s="16">
        <v>-736.31700000000001</v>
      </c>
      <c r="E11" s="16">
        <v>-693.73800000000006</v>
      </c>
      <c r="F11" s="16">
        <v>-603.32000000000005</v>
      </c>
      <c r="H11" s="86"/>
      <c r="I11" s="86"/>
      <c r="J11" s="86"/>
      <c r="K11" s="86"/>
      <c r="L11" s="86"/>
    </row>
    <row r="12" spans="1:12" ht="15.5" x14ac:dyDescent="0.45">
      <c r="A12" s="9" t="s">
        <v>10</v>
      </c>
      <c r="B12" s="19">
        <v>697.90660000000003</v>
      </c>
      <c r="C12" s="16">
        <v>693.82422782556671</v>
      </c>
      <c r="D12" s="16">
        <v>566.01439819556663</v>
      </c>
      <c r="E12" s="16">
        <v>533.54427433556668</v>
      </c>
      <c r="F12" s="16">
        <v>484.73127433556658</v>
      </c>
      <c r="H12" s="86"/>
      <c r="I12" s="86"/>
      <c r="J12" s="86"/>
      <c r="K12" s="86"/>
      <c r="L12" s="86"/>
    </row>
    <row r="13" spans="1:12" ht="15.5" x14ac:dyDescent="0.45">
      <c r="A13" s="9" t="s">
        <v>28</v>
      </c>
      <c r="B13" s="10">
        <v>0.28304832743908376</v>
      </c>
      <c r="C13" s="11">
        <v>0.28856811405635602</v>
      </c>
      <c r="D13" s="11">
        <v>0.23854191306403785</v>
      </c>
      <c r="E13" s="11">
        <v>0.2306753641582136</v>
      </c>
      <c r="F13" s="11">
        <v>0.24872350746561947</v>
      </c>
      <c r="H13" s="86"/>
      <c r="I13" s="86"/>
      <c r="J13" s="86"/>
      <c r="K13" s="86"/>
      <c r="L13" s="86"/>
    </row>
    <row r="14" spans="1:12" x14ac:dyDescent="0.35">
      <c r="B14" s="64"/>
      <c r="C14" s="64"/>
      <c r="D14" s="64"/>
      <c r="E14" s="64"/>
      <c r="F14" s="64"/>
      <c r="H14" s="86"/>
      <c r="I14" s="86"/>
      <c r="J14" s="86"/>
      <c r="K14" s="86"/>
    </row>
    <row r="15" spans="1:12" ht="18" x14ac:dyDescent="0.55000000000000004">
      <c r="A15" s="57" t="s">
        <v>34</v>
      </c>
      <c r="B15" s="16"/>
      <c r="C15" s="16"/>
      <c r="D15" s="17"/>
      <c r="E15" s="18"/>
      <c r="F15" s="18"/>
      <c r="H15" s="86"/>
      <c r="I15" s="86"/>
      <c r="J15" s="86"/>
      <c r="K15" s="86"/>
    </row>
    <row r="16" spans="1:12" ht="28.5" thickBot="1" x14ac:dyDescent="0.5">
      <c r="A16" s="3" t="s">
        <v>2</v>
      </c>
      <c r="B16" s="4" t="s">
        <v>157</v>
      </c>
      <c r="C16" s="5" t="s">
        <v>3</v>
      </c>
      <c r="D16" s="5" t="s">
        <v>4</v>
      </c>
      <c r="E16" s="5" t="s">
        <v>5</v>
      </c>
      <c r="F16" s="5" t="s">
        <v>6</v>
      </c>
      <c r="H16" s="86"/>
      <c r="I16" s="86"/>
      <c r="J16" s="86"/>
      <c r="K16" s="86"/>
    </row>
    <row r="17" spans="1:13" ht="15.5" x14ac:dyDescent="0.45">
      <c r="A17" s="9" t="s">
        <v>7</v>
      </c>
      <c r="B17" s="19">
        <v>693.45100000000002</v>
      </c>
      <c r="C17" s="16">
        <v>718.73699999999997</v>
      </c>
      <c r="D17" s="20">
        <v>614.53599999999994</v>
      </c>
      <c r="E17" s="16">
        <v>598.13199999999995</v>
      </c>
      <c r="F17" s="16">
        <v>608.34</v>
      </c>
      <c r="H17" s="86"/>
      <c r="I17" s="86"/>
      <c r="J17" s="86"/>
      <c r="K17" s="86"/>
      <c r="L17" s="86"/>
    </row>
    <row r="18" spans="1:13" ht="15.5" x14ac:dyDescent="0.45">
      <c r="A18" s="9" t="s">
        <v>17</v>
      </c>
      <c r="B18" s="10">
        <v>0.13990695992372681</v>
      </c>
      <c r="C18" s="11">
        <v>7.0507882698154001E-2</v>
      </c>
      <c r="D18" s="84">
        <v>0.11393561484918791</v>
      </c>
      <c r="E18" s="84">
        <v>6.5664664086830804E-2</v>
      </c>
      <c r="F18" s="84">
        <v>5.8503576542889846E-2</v>
      </c>
      <c r="H18" s="86"/>
      <c r="I18" s="86"/>
      <c r="J18" s="86"/>
      <c r="K18" s="86"/>
      <c r="L18" s="86"/>
    </row>
    <row r="19" spans="1:13" ht="15.5" x14ac:dyDescent="0.45">
      <c r="A19" s="9" t="s">
        <v>159</v>
      </c>
      <c r="B19" s="10">
        <v>0.29324358670380712</v>
      </c>
      <c r="C19" s="11">
        <v>0.22719156040552635</v>
      </c>
      <c r="D19" s="84">
        <v>0.21010266708148317</v>
      </c>
      <c r="E19" s="84">
        <v>0.16038952614266844</v>
      </c>
      <c r="F19" s="84">
        <v>6.8139456495003081E-2</v>
      </c>
      <c r="H19" s="86"/>
      <c r="I19" s="86"/>
      <c r="J19" s="86"/>
      <c r="K19" s="86"/>
      <c r="L19" s="86"/>
    </row>
    <row r="20" spans="1:13" ht="15.5" x14ac:dyDescent="0.45">
      <c r="A20" s="9" t="s">
        <v>160</v>
      </c>
      <c r="B20" s="10">
        <v>0.29324358670380712</v>
      </c>
      <c r="C20" s="11"/>
      <c r="D20" s="84"/>
      <c r="E20" s="84"/>
      <c r="F20" s="84"/>
      <c r="H20" s="86"/>
      <c r="I20" s="86"/>
      <c r="J20" s="86"/>
      <c r="K20" s="86"/>
      <c r="L20" s="86"/>
    </row>
    <row r="21" spans="1:13" ht="15.5" x14ac:dyDescent="0.45">
      <c r="A21" s="9" t="s">
        <v>32</v>
      </c>
      <c r="B21" s="127">
        <v>4.7751000000000001</v>
      </c>
      <c r="C21" s="126">
        <v>5.5327999999999999</v>
      </c>
      <c r="D21" s="49">
        <v>4.8922999999999996</v>
      </c>
      <c r="E21" s="49">
        <v>4.9927000000000001</v>
      </c>
      <c r="F21" s="49">
        <v>4.8179999999999996</v>
      </c>
      <c r="H21" s="86"/>
      <c r="I21" s="86"/>
      <c r="J21" s="86"/>
      <c r="K21" s="86"/>
      <c r="L21" s="86"/>
    </row>
    <row r="22" spans="1:13" ht="15.5" x14ac:dyDescent="0.45">
      <c r="A22" s="9" t="s">
        <v>33</v>
      </c>
      <c r="B22" s="127">
        <v>1.6135811001049427</v>
      </c>
      <c r="C22" s="126">
        <v>1.4119973432910016</v>
      </c>
      <c r="D22" s="49">
        <v>1.365357629424766</v>
      </c>
      <c r="E22" s="49">
        <v>1.316497911126068</v>
      </c>
      <c r="F22" s="49">
        <v>1.4029334440293346</v>
      </c>
      <c r="H22" s="86"/>
      <c r="I22" s="86"/>
      <c r="J22" s="86"/>
      <c r="K22" s="86"/>
      <c r="L22" s="86"/>
    </row>
    <row r="23" spans="1:13" ht="15.5" x14ac:dyDescent="0.45">
      <c r="A23" s="9" t="s">
        <v>27</v>
      </c>
      <c r="B23" s="19">
        <v>-464.18799999999999</v>
      </c>
      <c r="C23" s="16">
        <v>-497.66899999999998</v>
      </c>
      <c r="D23" s="16">
        <v>-375.464</v>
      </c>
      <c r="E23" s="16">
        <v>-359.80500000000001</v>
      </c>
      <c r="F23" s="16">
        <v>-355.90800000000002</v>
      </c>
      <c r="H23" s="86"/>
      <c r="I23" s="86"/>
      <c r="J23" s="86"/>
      <c r="K23" s="86"/>
      <c r="L23" s="86"/>
    </row>
    <row r="24" spans="1:13" ht="15.5" x14ac:dyDescent="0.45">
      <c r="A24" s="9" t="s">
        <v>10</v>
      </c>
      <c r="B24" s="19">
        <v>166.03200000000001</v>
      </c>
      <c r="C24" s="16">
        <v>115.92400000000001</v>
      </c>
      <c r="D24" s="16">
        <v>143.464</v>
      </c>
      <c r="E24" s="16">
        <v>150.95400000000001</v>
      </c>
      <c r="F24" s="16">
        <v>165.93199999999999</v>
      </c>
      <c r="H24" s="86"/>
      <c r="I24" s="86"/>
      <c r="J24" s="86"/>
      <c r="K24" s="86"/>
      <c r="L24" s="86"/>
    </row>
    <row r="25" spans="1:13" ht="15.5" x14ac:dyDescent="0.45">
      <c r="A25" s="9" t="s">
        <v>28</v>
      </c>
      <c r="B25" s="10">
        <v>0.23942859697368668</v>
      </c>
      <c r="C25" s="11">
        <v>0.16128848243516059</v>
      </c>
      <c r="D25" s="11">
        <v>0.23345092883085777</v>
      </c>
      <c r="E25" s="11">
        <v>0.2523757297720236</v>
      </c>
      <c r="F25" s="11">
        <v>0.27276194233487849</v>
      </c>
      <c r="H25" s="86"/>
      <c r="I25" s="86"/>
      <c r="J25" s="86"/>
      <c r="K25" s="86"/>
      <c r="L25" s="86"/>
    </row>
    <row r="26" spans="1:13" x14ac:dyDescent="0.35">
      <c r="B26" s="64"/>
      <c r="C26" s="64"/>
      <c r="H26" s="86"/>
      <c r="I26" s="86"/>
      <c r="J26" s="86"/>
      <c r="K26" s="86"/>
    </row>
    <row r="27" spans="1:13" ht="18" x14ac:dyDescent="0.55000000000000004">
      <c r="A27" s="57" t="s">
        <v>18</v>
      </c>
      <c r="B27" s="16"/>
      <c r="C27" s="16"/>
      <c r="D27" s="17"/>
      <c r="E27" s="18"/>
      <c r="F27" s="18"/>
      <c r="H27" s="86"/>
      <c r="I27" s="86"/>
      <c r="J27" s="86"/>
      <c r="K27" s="86"/>
    </row>
    <row r="28" spans="1:13" ht="18" x14ac:dyDescent="0.55000000000000004">
      <c r="A28" s="57" t="s">
        <v>31</v>
      </c>
      <c r="B28" s="16"/>
      <c r="C28" s="16"/>
      <c r="D28" s="17"/>
      <c r="E28" s="18"/>
      <c r="F28" s="18"/>
      <c r="H28" s="86"/>
      <c r="I28" s="86"/>
      <c r="J28" s="86"/>
      <c r="K28" s="86"/>
    </row>
    <row r="29" spans="1:13" ht="28.5" thickBot="1" x14ac:dyDescent="0.5">
      <c r="A29" s="3" t="s">
        <v>2</v>
      </c>
      <c r="B29" s="4" t="s">
        <v>157</v>
      </c>
      <c r="C29" s="5" t="s">
        <v>3</v>
      </c>
      <c r="D29" s="5" t="s">
        <v>4</v>
      </c>
      <c r="E29" s="5" t="s">
        <v>5</v>
      </c>
      <c r="F29" s="5" t="s">
        <v>6</v>
      </c>
      <c r="G29" s="5" t="s">
        <v>29</v>
      </c>
      <c r="H29" s="86"/>
      <c r="I29" s="86"/>
      <c r="J29" s="86"/>
      <c r="K29" s="86"/>
    </row>
    <row r="30" spans="1:13" ht="15.5" x14ac:dyDescent="0.45">
      <c r="A30" s="9" t="s">
        <v>7</v>
      </c>
      <c r="B30" s="19">
        <v>2465.6799999999998</v>
      </c>
      <c r="C30" s="16">
        <v>9039.02</v>
      </c>
      <c r="D30" s="20">
        <v>6634.6509999999998</v>
      </c>
      <c r="E30" s="16">
        <v>4261.8419999999996</v>
      </c>
      <c r="F30" s="16">
        <v>1948.876</v>
      </c>
      <c r="G30" s="16">
        <v>3656.116</v>
      </c>
      <c r="H30" s="86"/>
      <c r="I30" s="86"/>
      <c r="J30" s="86"/>
      <c r="K30" s="86"/>
      <c r="L30" s="86"/>
      <c r="M30" s="86"/>
    </row>
    <row r="31" spans="1:13" ht="15.5" x14ac:dyDescent="0.45">
      <c r="A31" s="9" t="s">
        <v>17</v>
      </c>
      <c r="B31" s="10">
        <v>0.26518054509368461</v>
      </c>
      <c r="C31" s="11">
        <v>1.4723012070732988</v>
      </c>
      <c r="D31" s="84">
        <v>1.5185392842568777</v>
      </c>
      <c r="E31" s="84">
        <v>1.4381163451384031</v>
      </c>
      <c r="F31" s="84">
        <v>1.2353930309568293</v>
      </c>
      <c r="G31" s="84">
        <v>5.1500008052807855E-2</v>
      </c>
      <c r="H31" s="86"/>
      <c r="I31" s="86"/>
      <c r="J31" s="86"/>
      <c r="K31" s="86"/>
      <c r="L31" s="86"/>
      <c r="M31" s="86"/>
    </row>
    <row r="32" spans="1:13" ht="15.5" x14ac:dyDescent="0.45">
      <c r="A32" s="9" t="s">
        <v>159</v>
      </c>
      <c r="B32" s="10">
        <v>6.8260077267301905E-2</v>
      </c>
      <c r="C32" s="11">
        <v>4.5994864061674703E-2</v>
      </c>
      <c r="D32" s="84">
        <v>7.0455512905246903E-2</v>
      </c>
      <c r="E32" s="84">
        <v>5.2363959520314703E-2</v>
      </c>
      <c r="F32" s="84">
        <v>5.3281697331200702E-2</v>
      </c>
      <c r="G32" s="84">
        <v>-1.7131219707511525E-2</v>
      </c>
      <c r="H32" s="86"/>
      <c r="I32" s="86"/>
      <c r="J32" s="86"/>
      <c r="K32" s="86"/>
      <c r="L32" s="86"/>
      <c r="M32" s="86"/>
    </row>
    <row r="33" spans="1:13" ht="15.5" x14ac:dyDescent="0.45">
      <c r="A33" s="9" t="s">
        <v>160</v>
      </c>
      <c r="B33" s="10">
        <v>9.67551929859954E-2</v>
      </c>
      <c r="C33" s="11"/>
      <c r="D33" s="84"/>
      <c r="E33" s="84"/>
      <c r="F33" s="84"/>
      <c r="G33" s="121"/>
      <c r="H33" s="86"/>
      <c r="I33" s="86"/>
      <c r="J33" s="86"/>
      <c r="K33" s="86"/>
      <c r="L33" s="86"/>
      <c r="M33" s="86"/>
    </row>
    <row r="34" spans="1:13" ht="15.5" x14ac:dyDescent="0.45">
      <c r="A34" s="9" t="s">
        <v>32</v>
      </c>
      <c r="B34" s="127">
        <v>4.1493999999999982</v>
      </c>
      <c r="C34" s="126">
        <v>4.0409500000000005</v>
      </c>
      <c r="D34" s="85">
        <v>4.0826333333333338</v>
      </c>
      <c r="E34" s="85">
        <v>4.1340500000000002</v>
      </c>
      <c r="F34" s="85">
        <v>4.2193000000000005</v>
      </c>
      <c r="G34" s="85">
        <v>2.78335</v>
      </c>
      <c r="H34" s="86"/>
      <c r="I34" s="86"/>
      <c r="J34" s="86"/>
      <c r="K34" s="86"/>
      <c r="L34" s="86"/>
      <c r="M34" s="86"/>
    </row>
    <row r="35" spans="1:13" ht="15.5" x14ac:dyDescent="0.45">
      <c r="A35" s="9" t="s">
        <v>33</v>
      </c>
      <c r="B35" s="127">
        <v>6.6025074575708436</v>
      </c>
      <c r="C35" s="126">
        <v>6.1</v>
      </c>
      <c r="D35" s="85">
        <v>5.9634882007395191</v>
      </c>
      <c r="E35" s="85">
        <v>5.7049435712845327</v>
      </c>
      <c r="F35" s="85">
        <v>5.1319999999999997</v>
      </c>
      <c r="G35" s="85">
        <v>3.6550901223641357</v>
      </c>
      <c r="H35" s="86"/>
      <c r="I35" s="86"/>
      <c r="J35" s="86"/>
      <c r="K35" s="86"/>
      <c r="L35" s="86"/>
      <c r="M35" s="86"/>
    </row>
    <row r="36" spans="1:13" ht="15.5" x14ac:dyDescent="0.45">
      <c r="A36" s="9" t="s">
        <v>27</v>
      </c>
      <c r="B36" s="19">
        <v>-734.51</v>
      </c>
      <c r="C36" s="16">
        <v>-2727.2950000000001</v>
      </c>
      <c r="D36" s="16">
        <v>-2033.375</v>
      </c>
      <c r="E36" s="16">
        <v>-1297.058</v>
      </c>
      <c r="F36" s="16">
        <v>-603.32000000000005</v>
      </c>
      <c r="G36" s="16">
        <v>-1065.8109999999999</v>
      </c>
      <c r="H36" s="86"/>
      <c r="I36" s="86"/>
      <c r="J36" s="86"/>
      <c r="K36" s="86"/>
      <c r="L36" s="86"/>
      <c r="M36" s="86"/>
    </row>
    <row r="37" spans="1:13" ht="15.5" x14ac:dyDescent="0.45">
      <c r="A37" s="9" t="s">
        <v>10</v>
      </c>
      <c r="B37" s="19">
        <v>697.90660000000003</v>
      </c>
      <c r="C37" s="16">
        <v>2278.1141746922667</v>
      </c>
      <c r="D37" s="16">
        <v>1584.2899468666997</v>
      </c>
      <c r="E37" s="16">
        <v>1018.2755486711333</v>
      </c>
      <c r="F37" s="16">
        <v>484.73127433556658</v>
      </c>
      <c r="G37" s="16">
        <v>974.53800000000001</v>
      </c>
      <c r="H37" s="86"/>
      <c r="I37" s="86"/>
      <c r="J37" s="86"/>
      <c r="K37" s="86"/>
      <c r="L37" s="86"/>
      <c r="M37" s="86"/>
    </row>
    <row r="38" spans="1:13" ht="15.5" x14ac:dyDescent="0.45">
      <c r="A38" s="9" t="s">
        <v>28</v>
      </c>
      <c r="B38" s="10">
        <v>0.28304832743908376</v>
      </c>
      <c r="C38" s="11">
        <v>0.25203110234209752</v>
      </c>
      <c r="D38" s="11">
        <v>0.23879024636965829</v>
      </c>
      <c r="E38" s="11">
        <v>0.23892850759627723</v>
      </c>
      <c r="F38" s="11">
        <v>0.24872350746561947</v>
      </c>
      <c r="G38" s="11">
        <v>0.26655007663870622</v>
      </c>
      <c r="H38" s="86"/>
      <c r="I38" s="86"/>
      <c r="J38" s="86"/>
      <c r="K38" s="86"/>
      <c r="L38" s="86"/>
      <c r="M38" s="86"/>
    </row>
    <row r="39" spans="1:13" x14ac:dyDescent="0.35">
      <c r="B39" s="64"/>
      <c r="C39" s="64"/>
      <c r="H39" s="86"/>
      <c r="I39" s="86"/>
      <c r="J39" s="86"/>
      <c r="K39" s="86"/>
    </row>
    <row r="40" spans="1:13" ht="18" x14ac:dyDescent="0.55000000000000004">
      <c r="A40" s="57" t="s">
        <v>34</v>
      </c>
      <c r="B40" s="16"/>
      <c r="C40" s="16"/>
      <c r="D40" s="17"/>
      <c r="E40" s="18"/>
      <c r="F40" s="18"/>
      <c r="H40" s="86"/>
      <c r="I40" s="86"/>
      <c r="J40" s="86"/>
      <c r="K40" s="86"/>
    </row>
    <row r="41" spans="1:13" ht="28.5" thickBot="1" x14ac:dyDescent="0.5">
      <c r="A41" s="3" t="s">
        <v>2</v>
      </c>
      <c r="B41" s="4" t="s">
        <v>157</v>
      </c>
      <c r="C41" s="5" t="s">
        <v>3</v>
      </c>
      <c r="D41" s="5" t="s">
        <v>4</v>
      </c>
      <c r="E41" s="5" t="s">
        <v>5</v>
      </c>
      <c r="F41" s="5" t="s">
        <v>6</v>
      </c>
      <c r="G41" s="5" t="s">
        <v>29</v>
      </c>
      <c r="H41" s="86"/>
      <c r="I41" s="86"/>
      <c r="J41" s="86"/>
      <c r="K41" s="86"/>
    </row>
    <row r="42" spans="1:13" ht="15.5" x14ac:dyDescent="0.45">
      <c r="A42" s="9" t="s">
        <v>7</v>
      </c>
      <c r="B42" s="19">
        <v>693.45100000000002</v>
      </c>
      <c r="C42" s="16">
        <v>2539.7449999999999</v>
      </c>
      <c r="D42" s="20">
        <v>1821.008</v>
      </c>
      <c r="E42" s="16">
        <v>1206.472</v>
      </c>
      <c r="F42" s="16">
        <v>608.34</v>
      </c>
      <c r="G42" s="16">
        <v>2359.0659999999998</v>
      </c>
      <c r="H42" s="86"/>
      <c r="I42" s="86"/>
      <c r="J42" s="86"/>
      <c r="K42" s="86"/>
      <c r="L42" s="86"/>
      <c r="M42" s="86"/>
    </row>
    <row r="43" spans="1:13" ht="15.5" x14ac:dyDescent="0.45">
      <c r="A43" s="9" t="s">
        <v>17</v>
      </c>
      <c r="B43" s="10">
        <v>0.13990695992372681</v>
      </c>
      <c r="C43" s="11">
        <v>7.6586877555931743E-2</v>
      </c>
      <c r="D43" s="84">
        <v>7.9005233833805422E-2</v>
      </c>
      <c r="E43" s="84">
        <v>6.204175553898672E-2</v>
      </c>
      <c r="F43" s="84">
        <v>5.8503576542889846E-2</v>
      </c>
      <c r="G43" s="84">
        <v>2.8746284493839092E-3</v>
      </c>
      <c r="H43" s="86"/>
      <c r="I43" s="86"/>
      <c r="J43" s="86"/>
      <c r="K43" s="86"/>
      <c r="L43" s="86"/>
      <c r="M43" s="86"/>
    </row>
    <row r="44" spans="1:13" ht="15.5" x14ac:dyDescent="0.45">
      <c r="A44" s="9" t="s">
        <v>159</v>
      </c>
      <c r="B44" s="10">
        <v>0.29324358670380712</v>
      </c>
      <c r="C44" s="11">
        <v>0.16855313008815842</v>
      </c>
      <c r="D44" s="84">
        <v>0.14522548803542157</v>
      </c>
      <c r="E44" s="84">
        <v>0.11371874271557236</v>
      </c>
      <c r="F44" s="84">
        <v>6.8139456495003081E-2</v>
      </c>
      <c r="G44" s="84">
        <v>1.5927202690060316E-3</v>
      </c>
      <c r="H44" s="86"/>
      <c r="I44" s="86"/>
      <c r="J44" s="86"/>
      <c r="K44" s="86"/>
      <c r="L44" s="86"/>
      <c r="M44" s="86"/>
    </row>
    <row r="45" spans="1:13" ht="15.5" x14ac:dyDescent="0.45">
      <c r="A45" s="9" t="s">
        <v>160</v>
      </c>
      <c r="B45" s="10">
        <v>0.29324358670380712</v>
      </c>
      <c r="C45" s="11"/>
      <c r="D45" s="84"/>
      <c r="E45" s="84"/>
      <c r="F45" s="84"/>
      <c r="G45" s="84"/>
      <c r="H45" s="86"/>
      <c r="I45" s="86"/>
      <c r="J45" s="86"/>
      <c r="K45" s="86"/>
      <c r="L45" s="86"/>
      <c r="M45" s="86"/>
    </row>
    <row r="46" spans="1:13" ht="15.5" x14ac:dyDescent="0.45">
      <c r="A46" s="9" t="s">
        <v>32</v>
      </c>
      <c r="B46" s="127">
        <v>4.7751000000000001</v>
      </c>
      <c r="C46" s="126">
        <v>5.0589499999999994</v>
      </c>
      <c r="D46" s="85">
        <v>4.9009999999999998</v>
      </c>
      <c r="E46" s="85">
        <v>4.9053500000000003</v>
      </c>
      <c r="F46" s="85">
        <v>4.8179999999999996</v>
      </c>
      <c r="G46" s="85">
        <v>3.3892749999999996</v>
      </c>
      <c r="H46" s="86"/>
      <c r="I46" s="86"/>
      <c r="J46" s="86"/>
      <c r="K46" s="86"/>
      <c r="L46" s="86"/>
      <c r="M46" s="86"/>
    </row>
    <row r="47" spans="1:13" ht="15.5" x14ac:dyDescent="0.45">
      <c r="A47" s="9" t="s">
        <v>33</v>
      </c>
      <c r="B47" s="127">
        <v>1.6135811001049427</v>
      </c>
      <c r="C47" s="126">
        <v>1.4</v>
      </c>
      <c r="D47" s="85">
        <v>1.3615963281933894</v>
      </c>
      <c r="E47" s="85">
        <v>1.3597156775777013</v>
      </c>
      <c r="F47" s="85">
        <v>1.4029334440293346</v>
      </c>
      <c r="G47" s="85">
        <v>1.9077110985607475</v>
      </c>
      <c r="H47" s="86"/>
      <c r="I47" s="86"/>
      <c r="J47" s="86"/>
      <c r="K47" s="86"/>
      <c r="L47" s="86"/>
      <c r="M47" s="86"/>
    </row>
    <row r="48" spans="1:13" ht="15.5" x14ac:dyDescent="0.45">
      <c r="A48" s="9" t="s">
        <v>27</v>
      </c>
      <c r="B48" s="19">
        <v>-464.18799999999999</v>
      </c>
      <c r="C48" s="16">
        <v>-1588.846</v>
      </c>
      <c r="D48" s="16">
        <v>-1091.1769999999999</v>
      </c>
      <c r="E48" s="16">
        <v>-715.71299999999997</v>
      </c>
      <c r="F48" s="16">
        <v>-355.90800000000002</v>
      </c>
      <c r="G48" s="16">
        <v>-1156.1790000000001</v>
      </c>
      <c r="H48" s="86"/>
      <c r="I48" s="86"/>
      <c r="J48" s="86"/>
      <c r="K48" s="86"/>
      <c r="L48" s="86"/>
      <c r="M48" s="86"/>
    </row>
    <row r="49" spans="1:13" ht="15.5" x14ac:dyDescent="0.45">
      <c r="A49" s="9" t="s">
        <v>10</v>
      </c>
      <c r="B49" s="19">
        <v>166.03200000000001</v>
      </c>
      <c r="C49" s="16">
        <v>576.274</v>
      </c>
      <c r="D49" s="16">
        <v>460.35</v>
      </c>
      <c r="E49" s="16">
        <v>316.88600000000002</v>
      </c>
      <c r="F49" s="16">
        <v>165.93199999999999</v>
      </c>
      <c r="G49" s="16">
        <v>870.25900000000001</v>
      </c>
      <c r="H49" s="86"/>
      <c r="I49" s="86"/>
      <c r="J49" s="86"/>
      <c r="K49" s="86"/>
      <c r="L49" s="86"/>
      <c r="M49" s="86"/>
    </row>
    <row r="50" spans="1:13" ht="15.5" x14ac:dyDescent="0.45">
      <c r="A50" s="9" t="s">
        <v>28</v>
      </c>
      <c r="B50" s="10">
        <v>0.23942859697368668</v>
      </c>
      <c r="C50" s="11">
        <v>0.22690230712138423</v>
      </c>
      <c r="D50" s="11">
        <v>0.25279954838199503</v>
      </c>
      <c r="E50" s="11">
        <v>0.26265508026709283</v>
      </c>
      <c r="F50" s="11">
        <v>0.27276194233487849</v>
      </c>
      <c r="G50" s="11">
        <v>0.36889981034867192</v>
      </c>
      <c r="H50" s="86"/>
      <c r="I50" s="86"/>
      <c r="J50" s="86"/>
      <c r="K50" s="86"/>
      <c r="L50" s="86"/>
      <c r="M50" s="86"/>
    </row>
    <row r="51" spans="1:13" x14ac:dyDescent="0.35">
      <c r="B51" s="64"/>
      <c r="C51" s="6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F4A36-8282-4A10-AAFE-D32488C2A5AA}">
  <dimension ref="A1:M44"/>
  <sheetViews>
    <sheetView zoomScale="115" zoomScaleNormal="115" workbookViewId="0">
      <selection activeCell="H5" sqref="H5"/>
    </sheetView>
  </sheetViews>
  <sheetFormatPr defaultColWidth="8.81640625" defaultRowHeight="14.5" x14ac:dyDescent="0.35"/>
  <cols>
    <col min="1" max="1" width="33.81640625" style="15" bestFit="1" customWidth="1"/>
    <col min="2" max="6" width="15.54296875" style="15" customWidth="1"/>
    <col min="7" max="7" width="21.453125" style="15" customWidth="1"/>
    <col min="8" max="16384" width="8.81640625" style="15"/>
  </cols>
  <sheetData>
    <row r="1" spans="1:13" ht="23" x14ac:dyDescent="0.7">
      <c r="A1" s="1" t="s">
        <v>35</v>
      </c>
      <c r="B1" s="2"/>
      <c r="C1" s="2"/>
      <c r="D1" s="2"/>
      <c r="E1" s="2"/>
      <c r="F1" s="2"/>
      <c r="G1" s="2"/>
    </row>
    <row r="2" spans="1:13" ht="18" x14ac:dyDescent="0.55000000000000004">
      <c r="A2" s="57" t="s">
        <v>1</v>
      </c>
      <c r="B2" s="2"/>
      <c r="C2" s="2"/>
      <c r="D2" s="2"/>
      <c r="E2" s="2"/>
      <c r="F2" s="2"/>
      <c r="G2" s="2"/>
    </row>
    <row r="3" spans="1:13" ht="28.5" thickBot="1" x14ac:dyDescent="0.5">
      <c r="A3" s="3"/>
      <c r="B3" s="4" t="s">
        <v>158</v>
      </c>
      <c r="C3" s="5" t="s">
        <v>36</v>
      </c>
      <c r="D3" s="5" t="s">
        <v>37</v>
      </c>
      <c r="E3" s="5" t="s">
        <v>38</v>
      </c>
      <c r="F3" s="5" t="s">
        <v>39</v>
      </c>
    </row>
    <row r="4" spans="1:13" ht="15.5" x14ac:dyDescent="0.45">
      <c r="A4" s="6" t="s">
        <v>40</v>
      </c>
      <c r="B4" s="7"/>
      <c r="C4" s="8"/>
      <c r="D4" s="8"/>
      <c r="E4" s="8"/>
      <c r="F4" s="8"/>
    </row>
    <row r="5" spans="1:13" ht="15.5" x14ac:dyDescent="0.45">
      <c r="A5" s="9" t="s">
        <v>32</v>
      </c>
      <c r="B5" s="48">
        <v>8.9245000000000001</v>
      </c>
      <c r="C5" s="49">
        <v>9.4486999999999988</v>
      </c>
      <c r="D5" s="49">
        <v>8.8720999999999997</v>
      </c>
      <c r="E5" s="49">
        <v>9.0414999999999992</v>
      </c>
      <c r="F5" s="49">
        <v>9.0373000000000001</v>
      </c>
      <c r="H5" s="133"/>
      <c r="I5" s="133"/>
      <c r="J5" s="133"/>
      <c r="K5" s="133"/>
      <c r="L5" s="132"/>
      <c r="M5" s="132"/>
    </row>
    <row r="6" spans="1:13" ht="15.5" x14ac:dyDescent="0.45">
      <c r="A6" s="9" t="s">
        <v>33</v>
      </c>
      <c r="B6" s="48">
        <v>3.9331565416051952</v>
      </c>
      <c r="C6" s="49">
        <v>3.5927486688990116</v>
      </c>
      <c r="D6" s="49">
        <v>3.6599160632035064</v>
      </c>
      <c r="E6" s="49">
        <v>3.5381394582854511</v>
      </c>
      <c r="F6" s="49">
        <v>3.1440265467685165</v>
      </c>
      <c r="H6" s="133"/>
      <c r="I6" s="133"/>
      <c r="J6" s="133"/>
      <c r="K6" s="133"/>
    </row>
    <row r="7" spans="1:13" ht="15.5" x14ac:dyDescent="0.45">
      <c r="A7" s="9" t="s">
        <v>41</v>
      </c>
      <c r="B7" s="10"/>
      <c r="C7" s="11"/>
      <c r="D7" s="11"/>
      <c r="E7" s="11"/>
      <c r="F7" s="11"/>
      <c r="H7" s="133"/>
      <c r="I7" s="133"/>
      <c r="J7" s="133"/>
      <c r="K7" s="133"/>
    </row>
    <row r="8" spans="1:13" ht="15.5" x14ac:dyDescent="0.45">
      <c r="A8" s="12" t="s">
        <v>42</v>
      </c>
      <c r="B8" s="10">
        <v>0.55943817557408948</v>
      </c>
      <c r="C8" s="11">
        <v>0.63663380666844704</v>
      </c>
      <c r="D8" s="11">
        <v>0.68754470937275836</v>
      </c>
      <c r="E8" s="11">
        <v>0.7046169140624865</v>
      </c>
      <c r="F8" s="11">
        <v>0.69419404388175365</v>
      </c>
      <c r="H8" s="133"/>
      <c r="I8" s="133"/>
      <c r="J8" s="133"/>
      <c r="K8" s="133"/>
    </row>
    <row r="9" spans="1:13" ht="15.5" x14ac:dyDescent="0.45">
      <c r="A9" s="12" t="s">
        <v>43</v>
      </c>
      <c r="B9" s="10">
        <v>0.38622691376390705</v>
      </c>
      <c r="C9" s="11">
        <v>0.32359509258245261</v>
      </c>
      <c r="D9" s="11">
        <v>0.26337900258724378</v>
      </c>
      <c r="E9" s="11">
        <v>0.24430507544166943</v>
      </c>
      <c r="F9" s="11">
        <v>0.24040722092133854</v>
      </c>
      <c r="H9" s="133"/>
      <c r="I9" s="133"/>
      <c r="J9" s="133"/>
      <c r="K9" s="133"/>
    </row>
    <row r="10" spans="1:13" ht="15.5" x14ac:dyDescent="0.45">
      <c r="A10" s="12" t="s">
        <v>44</v>
      </c>
      <c r="B10" s="10">
        <v>5.4334910662003251E-2</v>
      </c>
      <c r="C10" s="11">
        <v>3.9771100749100369E-2</v>
      </c>
      <c r="D10" s="11">
        <v>4.8326459345727601E-2</v>
      </c>
      <c r="E10" s="11">
        <v>5.1078010495843949E-2</v>
      </c>
      <c r="F10" s="11">
        <v>6.539873519690792E-2</v>
      </c>
      <c r="H10" s="133"/>
      <c r="I10" s="133"/>
      <c r="J10" s="133"/>
      <c r="K10" s="133"/>
    </row>
    <row r="11" spans="1:13" ht="15.5" x14ac:dyDescent="0.45">
      <c r="A11" s="9" t="s">
        <v>45</v>
      </c>
      <c r="B11" s="10"/>
      <c r="C11" s="11"/>
      <c r="D11" s="11"/>
      <c r="E11" s="11"/>
      <c r="F11" s="11"/>
      <c r="H11" s="133"/>
      <c r="I11" s="133"/>
      <c r="J11" s="133"/>
      <c r="K11" s="133"/>
    </row>
    <row r="12" spans="1:13" ht="15.5" x14ac:dyDescent="0.45">
      <c r="A12" s="12" t="s">
        <v>46</v>
      </c>
      <c r="B12" s="10">
        <v>0.76694582772959086</v>
      </c>
      <c r="C12" s="11">
        <v>0.74449235526101754</v>
      </c>
      <c r="D12" s="11">
        <v>0.78312845268497255</v>
      </c>
      <c r="E12" s="11">
        <v>0.78977802052846369</v>
      </c>
      <c r="F12" s="11">
        <v>0.75172530838127605</v>
      </c>
      <c r="H12" s="133"/>
      <c r="I12" s="133"/>
      <c r="J12" s="133"/>
      <c r="K12" s="133"/>
    </row>
    <row r="13" spans="1:13" ht="15.5" x14ac:dyDescent="0.45">
      <c r="A13" s="12" t="s">
        <v>47</v>
      </c>
      <c r="B13" s="10">
        <v>0.20205251275026137</v>
      </c>
      <c r="C13" s="11">
        <v>0.21856896019509872</v>
      </c>
      <c r="D13" s="11">
        <v>0.20458439907757678</v>
      </c>
      <c r="E13" s="11">
        <v>0.19104524781180868</v>
      </c>
      <c r="F13" s="11">
        <v>0.20836266201161888</v>
      </c>
      <c r="H13" s="133"/>
      <c r="I13" s="133"/>
      <c r="J13" s="133"/>
      <c r="K13" s="133"/>
    </row>
    <row r="14" spans="1:13" ht="15.5" x14ac:dyDescent="0.45">
      <c r="A14" s="12" t="s">
        <v>44</v>
      </c>
      <c r="B14" s="10">
        <v>3.1001659520147672E-2</v>
      </c>
      <c r="C14" s="11">
        <v>3.6938684543883715E-2</v>
      </c>
      <c r="D14" s="11">
        <v>1.6008507877720349E-2</v>
      </c>
      <c r="E14" s="11">
        <v>1.917673165972766E-2</v>
      </c>
      <c r="F14" s="11">
        <v>3.9912029607105208E-2</v>
      </c>
      <c r="H14" s="133"/>
      <c r="I14" s="133"/>
      <c r="J14" s="133"/>
      <c r="K14" s="133"/>
    </row>
    <row r="15" spans="1:13" ht="15.5" x14ac:dyDescent="0.45">
      <c r="A15" s="9" t="s">
        <v>48</v>
      </c>
      <c r="B15" s="10"/>
      <c r="C15" s="11"/>
      <c r="D15" s="11"/>
      <c r="E15" s="11"/>
      <c r="F15" s="11"/>
      <c r="H15" s="133"/>
      <c r="I15" s="133"/>
      <c r="J15" s="133"/>
      <c r="K15" s="133"/>
    </row>
    <row r="16" spans="1:13" ht="15.5" x14ac:dyDescent="0.45">
      <c r="A16" s="12" t="s">
        <v>49</v>
      </c>
      <c r="B16" s="10">
        <v>0.33499874203684099</v>
      </c>
      <c r="C16" s="11">
        <v>0.3478590686980858</v>
      </c>
      <c r="D16" s="11">
        <v>0.35516410402153353</v>
      </c>
      <c r="E16" s="11">
        <v>0.34197009556146568</v>
      </c>
      <c r="F16" s="11">
        <v>0.35354664230756594</v>
      </c>
      <c r="H16" s="133"/>
      <c r="I16" s="133"/>
      <c r="J16" s="133"/>
      <c r="K16" s="133"/>
    </row>
    <row r="17" spans="1:11" ht="15.5" x14ac:dyDescent="0.45">
      <c r="A17" s="12" t="s">
        <v>50</v>
      </c>
      <c r="B17" s="10">
        <v>0.56442473880712307</v>
      </c>
      <c r="C17" s="11">
        <v>0.55446534355447108</v>
      </c>
      <c r="D17" s="11">
        <v>0.54509542426162649</v>
      </c>
      <c r="E17" s="11">
        <v>0.55203630634907663</v>
      </c>
      <c r="F17" s="11">
        <v>0.5707975467799532</v>
      </c>
      <c r="H17" s="133"/>
      <c r="I17" s="133"/>
      <c r="J17" s="133"/>
      <c r="K17" s="133"/>
    </row>
    <row r="18" spans="1:11" ht="15.5" x14ac:dyDescent="0.45">
      <c r="A18" s="12" t="s">
        <v>51</v>
      </c>
      <c r="B18" s="10">
        <v>8.5537396186511488E-2</v>
      </c>
      <c r="C18" s="11">
        <v>8.1609637072758368E-2</v>
      </c>
      <c r="D18" s="11">
        <v>8.2522160997247393E-2</v>
      </c>
      <c r="E18" s="11">
        <v>8.9128294479640366E-2</v>
      </c>
      <c r="F18" s="11">
        <v>6.0984431969442671E-2</v>
      </c>
      <c r="H18" s="133"/>
      <c r="I18" s="133"/>
      <c r="J18" s="133"/>
      <c r="K18" s="133"/>
    </row>
    <row r="19" spans="1:11" ht="15.5" x14ac:dyDescent="0.45">
      <c r="A19" s="12" t="s">
        <v>52</v>
      </c>
      <c r="B19" s="10">
        <v>1.503912296952451E-2</v>
      </c>
      <c r="C19" s="11">
        <v>1.6065950674684772E-2</v>
      </c>
      <c r="D19" s="11">
        <v>1.7218310719592594E-2</v>
      </c>
      <c r="E19" s="11">
        <v>1.6865303609817296E-2</v>
      </c>
      <c r="F19" s="11">
        <v>1.4671378943038252E-2</v>
      </c>
      <c r="H19" s="133"/>
      <c r="I19" s="133"/>
      <c r="J19" s="133"/>
      <c r="K19" s="133"/>
    </row>
    <row r="20" spans="1:11" ht="15.5" x14ac:dyDescent="0.45">
      <c r="A20" s="9" t="s">
        <v>53</v>
      </c>
      <c r="B20" s="10">
        <v>0.527697152895374</v>
      </c>
      <c r="C20" s="11">
        <v>0.50082102805264561</v>
      </c>
      <c r="D20" s="11">
        <v>0.50723819253732749</v>
      </c>
      <c r="E20" s="11">
        <v>0.49808335803778742</v>
      </c>
      <c r="F20" s="11">
        <v>0.48533373857113066</v>
      </c>
      <c r="H20" s="133"/>
      <c r="I20" s="133"/>
      <c r="J20" s="133"/>
      <c r="K20" s="133"/>
    </row>
    <row r="21" spans="1:11" ht="6.5" customHeight="1" x14ac:dyDescent="0.45">
      <c r="A21" s="9"/>
      <c r="B21" s="10"/>
      <c r="C21" s="11"/>
      <c r="D21" s="11"/>
      <c r="E21" s="11"/>
      <c r="F21" s="11"/>
      <c r="H21" s="133"/>
      <c r="I21" s="133"/>
      <c r="J21" s="133"/>
      <c r="K21" s="133"/>
    </row>
    <row r="22" spans="1:11" ht="15.5" x14ac:dyDescent="0.45">
      <c r="A22" s="14" t="s">
        <v>31</v>
      </c>
      <c r="B22" s="48"/>
      <c r="C22" s="49"/>
      <c r="D22" s="49"/>
      <c r="E22" s="49"/>
      <c r="F22" s="49"/>
    </row>
    <row r="23" spans="1:11" ht="15.5" x14ac:dyDescent="0.45">
      <c r="A23" s="9" t="s">
        <v>32</v>
      </c>
      <c r="B23" s="48">
        <v>4.1494</v>
      </c>
      <c r="C23" s="49">
        <v>3.9158999999999988</v>
      </c>
      <c r="D23" s="49">
        <v>3.9798</v>
      </c>
      <c r="E23" s="49">
        <v>4.0488000000000008</v>
      </c>
      <c r="F23" s="49">
        <v>4.2193000000000005</v>
      </c>
      <c r="H23" s="133"/>
      <c r="I23" s="133"/>
      <c r="J23" s="133"/>
      <c r="K23" s="133"/>
    </row>
    <row r="24" spans="1:11" ht="15.5" x14ac:dyDescent="0.45">
      <c r="A24" s="9" t="s">
        <v>33</v>
      </c>
      <c r="B24" s="48">
        <v>6.6025074575708436</v>
      </c>
      <c r="C24" s="49">
        <v>6.6739308082877287</v>
      </c>
      <c r="D24" s="49">
        <v>6.4805774596494912</v>
      </c>
      <c r="E24" s="49">
        <v>6.2777140859535647</v>
      </c>
      <c r="F24" s="49">
        <v>5.1321730566155006</v>
      </c>
      <c r="H24" s="133"/>
      <c r="I24" s="133"/>
      <c r="J24" s="133"/>
      <c r="K24" s="133"/>
    </row>
    <row r="25" spans="1:11" ht="15.5" x14ac:dyDescent="0.45">
      <c r="A25" s="9" t="s">
        <v>41</v>
      </c>
      <c r="B25" s="10"/>
      <c r="C25" s="11"/>
      <c r="D25" s="11"/>
      <c r="E25" s="11"/>
      <c r="F25" s="11"/>
    </row>
    <row r="26" spans="1:11" ht="15.5" x14ac:dyDescent="0.45">
      <c r="A26" s="12" t="s">
        <v>42</v>
      </c>
      <c r="B26" s="10">
        <v>0.44725952456845125</v>
      </c>
      <c r="C26" s="11">
        <v>0.53720037381918173</v>
      </c>
      <c r="D26" s="11">
        <v>0.61556816778621626</v>
      </c>
      <c r="E26" s="11">
        <v>0.64116122136982134</v>
      </c>
      <c r="F26" s="11">
        <v>0.62649669527630525</v>
      </c>
      <c r="H26" s="133"/>
      <c r="I26" s="133"/>
      <c r="J26" s="133"/>
      <c r="K26" s="133"/>
    </row>
    <row r="27" spans="1:11" ht="15.5" x14ac:dyDescent="0.45">
      <c r="A27" s="12" t="s">
        <v>43</v>
      </c>
      <c r="B27" s="10">
        <v>0.49484282728398638</v>
      </c>
      <c r="C27" s="11">
        <v>0.42030535221061976</v>
      </c>
      <c r="D27" s="11">
        <v>0.33253344425578074</v>
      </c>
      <c r="E27" s="11">
        <v>0.30748085556762289</v>
      </c>
      <c r="F27" s="11">
        <v>0.31545243748066193</v>
      </c>
      <c r="H27" s="133"/>
      <c r="I27" s="133"/>
      <c r="J27" s="133"/>
      <c r="K27" s="133"/>
    </row>
    <row r="28" spans="1:11" ht="15.5" x14ac:dyDescent="0.45">
      <c r="A28" s="12" t="s">
        <v>44</v>
      </c>
      <c r="B28" s="10">
        <v>5.7897648147562375E-2</v>
      </c>
      <c r="C28" s="11">
        <v>4.2494273970198441E-2</v>
      </c>
      <c r="D28" s="11">
        <v>5.1898387958002869E-2</v>
      </c>
      <c r="E28" s="11">
        <v>5.135792306255578E-2</v>
      </c>
      <c r="F28" s="11">
        <v>5.805086724303278E-2</v>
      </c>
      <c r="H28" s="133"/>
      <c r="I28" s="133"/>
      <c r="J28" s="133"/>
      <c r="K28" s="133"/>
    </row>
    <row r="29" spans="1:11" ht="15.5" x14ac:dyDescent="0.45">
      <c r="A29" s="9" t="s">
        <v>45</v>
      </c>
      <c r="B29" s="10"/>
      <c r="C29" s="11"/>
      <c r="D29" s="11"/>
      <c r="E29" s="11"/>
      <c r="F29" s="11"/>
    </row>
    <row r="30" spans="1:11" ht="15.5" x14ac:dyDescent="0.45">
      <c r="A30" s="12" t="s">
        <v>46</v>
      </c>
      <c r="B30" s="10">
        <v>0.95429791275579579</v>
      </c>
      <c r="C30" s="11">
        <v>0.94002547859710506</v>
      </c>
      <c r="D30" s="11">
        <v>0.94725662911233799</v>
      </c>
      <c r="E30" s="11">
        <v>0.95018686141990483</v>
      </c>
      <c r="F30" s="11">
        <v>0.93639670435845868</v>
      </c>
      <c r="H30" s="133"/>
      <c r="I30" s="133"/>
      <c r="J30" s="133"/>
      <c r="K30" s="133"/>
    </row>
    <row r="31" spans="1:11" ht="15.5" x14ac:dyDescent="0.45">
      <c r="A31" s="12" t="s">
        <v>47</v>
      </c>
      <c r="B31" s="10">
        <v>1.5525878559526141E-2</v>
      </c>
      <c r="C31" s="11">
        <v>2.8455675101720986E-2</v>
      </c>
      <c r="D31" s="11">
        <v>3.0802893929566772E-2</v>
      </c>
      <c r="E31" s="11">
        <v>2.6864031295180515E-2</v>
      </c>
      <c r="F31" s="11">
        <v>2.9767399379232246E-2</v>
      </c>
      <c r="H31" s="133"/>
      <c r="I31" s="133"/>
      <c r="J31" s="133"/>
      <c r="K31" s="133"/>
    </row>
    <row r="32" spans="1:11" ht="15.5" x14ac:dyDescent="0.45">
      <c r="A32" s="12" t="s">
        <v>44</v>
      </c>
      <c r="B32" s="10">
        <v>3.0176208684678064E-2</v>
      </c>
      <c r="C32" s="11">
        <v>3.1518014482789888E-2</v>
      </c>
      <c r="D32" s="11">
        <v>2.1936262579393625E-2</v>
      </c>
      <c r="E32" s="11">
        <v>2.2949539634336154E-2</v>
      </c>
      <c r="F32" s="11">
        <v>3.3841027422459188E-2</v>
      </c>
      <c r="H32" s="133"/>
      <c r="I32" s="133"/>
      <c r="J32" s="133"/>
      <c r="K32" s="133"/>
    </row>
    <row r="33" spans="1:11" ht="6.5" customHeight="1" x14ac:dyDescent="0.45">
      <c r="A33" s="12"/>
      <c r="B33" s="10"/>
      <c r="C33" s="11"/>
      <c r="D33" s="11"/>
      <c r="E33" s="11"/>
      <c r="F33" s="11"/>
    </row>
    <row r="34" spans="1:11" ht="15.5" x14ac:dyDescent="0.45">
      <c r="A34" s="14" t="s">
        <v>34</v>
      </c>
      <c r="B34" s="10"/>
      <c r="C34" s="11"/>
      <c r="D34" s="11"/>
      <c r="E34" s="11"/>
      <c r="F34" s="11"/>
    </row>
    <row r="35" spans="1:11" ht="15.5" x14ac:dyDescent="0.45">
      <c r="A35" s="9" t="s">
        <v>32</v>
      </c>
      <c r="B35" s="48">
        <v>4.7751000000000001</v>
      </c>
      <c r="C35" s="49">
        <v>5.5327999999999999</v>
      </c>
      <c r="D35" s="49">
        <v>4.8922999999999996</v>
      </c>
      <c r="E35" s="49">
        <v>4.9927000000000001</v>
      </c>
      <c r="F35" s="49">
        <v>4.8179999999999996</v>
      </c>
      <c r="H35" s="133"/>
      <c r="I35" s="133"/>
      <c r="J35" s="133"/>
      <c r="K35" s="133"/>
    </row>
    <row r="36" spans="1:11" ht="15.5" x14ac:dyDescent="0.45">
      <c r="A36" s="9" t="s">
        <v>33</v>
      </c>
      <c r="B36" s="48">
        <v>1.6135811001049427</v>
      </c>
      <c r="C36" s="49">
        <v>1.4119973432910016</v>
      </c>
      <c r="D36" s="49">
        <v>1.365357629424766</v>
      </c>
      <c r="E36" s="49">
        <v>1.316497911126068</v>
      </c>
      <c r="F36" s="49">
        <v>1.4029334440293346</v>
      </c>
      <c r="H36" s="133"/>
      <c r="I36" s="133"/>
      <c r="J36" s="133"/>
      <c r="K36" s="133"/>
    </row>
    <row r="37" spans="1:11" ht="15.5" x14ac:dyDescent="0.45">
      <c r="A37" s="9" t="s">
        <v>41</v>
      </c>
      <c r="B37" s="10"/>
      <c r="C37" s="11"/>
      <c r="D37" s="11"/>
      <c r="E37" s="11"/>
      <c r="F37" s="11"/>
    </row>
    <row r="38" spans="1:11" ht="15.5" x14ac:dyDescent="0.45">
      <c r="A38" s="12" t="s">
        <v>42</v>
      </c>
      <c r="B38" s="10">
        <v>0.95833381401197471</v>
      </c>
      <c r="C38" s="11">
        <v>0.9693568970292098</v>
      </c>
      <c r="D38" s="11">
        <v>0.96545001871348846</v>
      </c>
      <c r="E38" s="11">
        <v>0.94996948849340057</v>
      </c>
      <c r="F38" s="11">
        <v>0.91109533038431012</v>
      </c>
      <c r="H38" s="133"/>
      <c r="I38" s="133"/>
      <c r="J38" s="133"/>
      <c r="K38" s="133"/>
    </row>
    <row r="39" spans="1:11" ht="15.5" x14ac:dyDescent="0.45">
      <c r="A39" s="12" t="s">
        <v>43</v>
      </c>
      <c r="B39" s="10">
        <v>0</v>
      </c>
      <c r="C39" s="11" t="s">
        <v>15</v>
      </c>
      <c r="D39" s="11" t="s">
        <v>15</v>
      </c>
      <c r="E39" s="11" t="s">
        <v>15</v>
      </c>
      <c r="F39" s="11" t="s">
        <v>15</v>
      </c>
      <c r="H39" s="133"/>
      <c r="I39" s="133"/>
      <c r="J39" s="133"/>
      <c r="K39" s="133"/>
    </row>
    <row r="40" spans="1:11" ht="15.5" x14ac:dyDescent="0.45">
      <c r="A40" s="12" t="s">
        <v>44</v>
      </c>
      <c r="B40" s="10">
        <v>4.1666185988025337E-2</v>
      </c>
      <c r="C40" s="11">
        <v>3.0659802967867817E-2</v>
      </c>
      <c r="D40" s="11">
        <v>3.4533708687940382E-2</v>
      </c>
      <c r="E40" s="11">
        <v>4.9993730512342537E-2</v>
      </c>
      <c r="F40" s="11">
        <v>8.8940833781275846E-2</v>
      </c>
      <c r="H40" s="133"/>
      <c r="I40" s="133"/>
      <c r="J40" s="133"/>
      <c r="K40" s="133"/>
    </row>
    <row r="41" spans="1:11" ht="15.5" x14ac:dyDescent="0.45">
      <c r="A41" s="9" t="s">
        <v>45</v>
      </c>
      <c r="B41" s="10"/>
      <c r="C41" s="11"/>
      <c r="D41" s="11"/>
      <c r="E41" s="11"/>
      <c r="F41" s="11"/>
      <c r="H41" s="133"/>
      <c r="I41" s="133"/>
      <c r="J41" s="133"/>
      <c r="K41" s="133"/>
    </row>
    <row r="42" spans="1:11" ht="15.5" x14ac:dyDescent="0.45">
      <c r="A42" s="12" t="s">
        <v>46</v>
      </c>
      <c r="B42" s="10">
        <v>0.10074207168648985</v>
      </c>
      <c r="C42" s="11">
        <v>9.0220342544773388E-2</v>
      </c>
      <c r="D42" s="11">
        <v>0.13129220705254424</v>
      </c>
      <c r="E42" s="11">
        <v>0.14755030218930512</v>
      </c>
      <c r="F42" s="11">
        <v>0.16012177460848181</v>
      </c>
      <c r="H42" s="133"/>
      <c r="I42" s="133"/>
      <c r="J42" s="133"/>
      <c r="K42" s="133"/>
    </row>
    <row r="43" spans="1:11" ht="15.5" x14ac:dyDescent="0.45">
      <c r="A43" s="12" t="s">
        <v>47</v>
      </c>
      <c r="B43" s="10">
        <v>0.86532105487811917</v>
      </c>
      <c r="C43" s="11">
        <v>0.9023314587586615</v>
      </c>
      <c r="D43" s="11">
        <v>0.87558784762338693</v>
      </c>
      <c r="E43" s="11">
        <v>0.82592224163441375</v>
      </c>
      <c r="F43" s="11">
        <v>0.78051639140805185</v>
      </c>
      <c r="H43" s="133"/>
      <c r="I43" s="133"/>
      <c r="J43" s="133"/>
      <c r="K43" s="133"/>
    </row>
    <row r="44" spans="1:11" ht="15.5" x14ac:dyDescent="0.45">
      <c r="A44" s="12" t="s">
        <v>44</v>
      </c>
      <c r="B44" s="10">
        <v>3.3936873435391021E-2</v>
      </c>
      <c r="C44" s="11">
        <v>7.4481986965651142E-3</v>
      </c>
      <c r="D44" s="11">
        <v>-6.8800546759311687E-3</v>
      </c>
      <c r="E44" s="11">
        <v>2.6527456176281133E-2</v>
      </c>
      <c r="F44" s="11">
        <v>5.9361833983466339E-2</v>
      </c>
      <c r="H44" s="133"/>
      <c r="I44" s="133"/>
      <c r="J44" s="133"/>
      <c r="K44" s="13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9C92B-3EA1-4566-B567-FF31ABD89ADC}">
  <sheetPr>
    <tabColor theme="0" tint="-0.14999847407452621"/>
  </sheetPr>
  <dimension ref="A1:E15"/>
  <sheetViews>
    <sheetView zoomScaleNormal="100" workbookViewId="0">
      <selection activeCell="C19" sqref="C19"/>
    </sheetView>
  </sheetViews>
  <sheetFormatPr defaultColWidth="8.81640625" defaultRowHeight="14.5" x14ac:dyDescent="0.35"/>
  <cols>
    <col min="1" max="1" width="52" style="15" customWidth="1"/>
    <col min="2" max="5" width="23.1796875" style="15" customWidth="1"/>
    <col min="6" max="16384" width="8.81640625" style="15"/>
  </cols>
  <sheetData>
    <row r="1" spans="1:5" ht="23" x14ac:dyDescent="0.7">
      <c r="A1" s="1" t="s">
        <v>54</v>
      </c>
      <c r="B1" s="13"/>
      <c r="C1" s="13"/>
      <c r="D1" s="13"/>
      <c r="E1" s="47"/>
    </row>
    <row r="2" spans="1:5" ht="28.5" thickBot="1" x14ac:dyDescent="0.5">
      <c r="A2" s="3" t="s">
        <v>2</v>
      </c>
      <c r="B2" s="4" t="s">
        <v>3</v>
      </c>
      <c r="C2" s="5" t="s">
        <v>19</v>
      </c>
      <c r="D2" s="4" t="s">
        <v>55</v>
      </c>
      <c r="E2" s="5" t="s">
        <v>56</v>
      </c>
    </row>
    <row r="3" spans="1:5" ht="21" customHeight="1" x14ac:dyDescent="0.45">
      <c r="A3" s="9" t="s">
        <v>57</v>
      </c>
      <c r="B3" s="43">
        <v>667.83699999999999</v>
      </c>
      <c r="C3" s="45">
        <v>376.55399999999992</v>
      </c>
      <c r="D3" s="43">
        <v>2259.1219999999998</v>
      </c>
      <c r="E3" s="45">
        <v>1598.8339999999998</v>
      </c>
    </row>
    <row r="4" spans="1:5" ht="15.5" x14ac:dyDescent="0.45">
      <c r="A4" s="9" t="s">
        <v>58</v>
      </c>
      <c r="B4" s="43">
        <v>-75</v>
      </c>
      <c r="C4" s="45">
        <v>-151.1</v>
      </c>
      <c r="D4" s="43">
        <v>-694.97500000000002</v>
      </c>
      <c r="E4" s="45">
        <v>-522.1</v>
      </c>
    </row>
    <row r="5" spans="1:5" ht="15.5" x14ac:dyDescent="0.45">
      <c r="A5" s="35" t="s">
        <v>59</v>
      </c>
      <c r="B5" s="52">
        <v>247</v>
      </c>
      <c r="C5" s="53">
        <v>101.3</v>
      </c>
      <c r="D5" s="52">
        <v>159</v>
      </c>
      <c r="E5" s="54">
        <v>263.60000000000002</v>
      </c>
    </row>
    <row r="6" spans="1:5" ht="15.5" x14ac:dyDescent="0.45">
      <c r="A6" s="6" t="s">
        <v>12</v>
      </c>
      <c r="B6" s="44">
        <v>839.83699999999999</v>
      </c>
      <c r="C6" s="46">
        <v>326.75399999999996</v>
      </c>
      <c r="D6" s="44">
        <v>1723.1469999999999</v>
      </c>
      <c r="E6" s="46">
        <v>1340.3339999999998</v>
      </c>
    </row>
    <row r="7" spans="1:5" ht="15.5" x14ac:dyDescent="0.45">
      <c r="A7" s="6"/>
      <c r="B7" s="44"/>
      <c r="C7" s="46"/>
      <c r="D7" s="44"/>
      <c r="E7" s="46"/>
    </row>
    <row r="8" spans="1:5" ht="15.5" x14ac:dyDescent="0.45">
      <c r="A8" s="6" t="s">
        <v>60</v>
      </c>
      <c r="B8" s="44">
        <v>-75.980999999999995</v>
      </c>
      <c r="C8" s="46">
        <v>-42.8</v>
      </c>
      <c r="D8" s="44">
        <v>-7501.9621882738002</v>
      </c>
      <c r="E8" s="46">
        <v>-551.4</v>
      </c>
    </row>
    <row r="9" spans="1:5" ht="15.5" x14ac:dyDescent="0.45">
      <c r="A9" s="6" t="s">
        <v>61</v>
      </c>
      <c r="B9" s="44">
        <v>-633.00400000000002</v>
      </c>
      <c r="C9" s="46">
        <v>-119.39999999999999</v>
      </c>
      <c r="D9" s="44">
        <v>3826.8980000000006</v>
      </c>
      <c r="E9" s="46">
        <v>-388.1</v>
      </c>
    </row>
    <row r="10" spans="1:5" ht="15.5" x14ac:dyDescent="0.45">
      <c r="A10" s="55"/>
      <c r="B10" s="52"/>
      <c r="C10" s="54"/>
      <c r="D10" s="52"/>
      <c r="E10" s="54"/>
    </row>
    <row r="11" spans="1:5" ht="15.5" x14ac:dyDescent="0.45">
      <c r="A11" s="6" t="s">
        <v>62</v>
      </c>
      <c r="B11" s="44">
        <v>130.85199999999998</v>
      </c>
      <c r="C11" s="46">
        <v>164.55399999999997</v>
      </c>
      <c r="D11" s="44">
        <v>-1951.9171882737996</v>
      </c>
      <c r="E11" s="46">
        <v>400.83399999999983</v>
      </c>
    </row>
    <row r="12" spans="1:5" ht="15.5" x14ac:dyDescent="0.45">
      <c r="A12" s="9"/>
      <c r="B12" s="43"/>
      <c r="C12" s="45"/>
      <c r="D12" s="43"/>
      <c r="E12" s="45"/>
    </row>
    <row r="13" spans="1:5" ht="15.5" x14ac:dyDescent="0.45">
      <c r="A13" s="6" t="s">
        <v>63</v>
      </c>
      <c r="B13" s="44">
        <v>1221</v>
      </c>
      <c r="C13" s="46">
        <v>3196</v>
      </c>
      <c r="D13" s="44">
        <v>3542.4250000000002</v>
      </c>
      <c r="E13" s="46">
        <v>2955.9999999999995</v>
      </c>
    </row>
    <row r="14" spans="1:5" ht="15.5" x14ac:dyDescent="0.45">
      <c r="A14" s="9" t="s">
        <v>64</v>
      </c>
      <c r="B14" s="43">
        <v>-121</v>
      </c>
      <c r="C14" s="45">
        <v>182.2</v>
      </c>
      <c r="D14" s="43">
        <v>-360</v>
      </c>
      <c r="E14" s="45">
        <v>185.7</v>
      </c>
    </row>
    <row r="15" spans="1:5" ht="15.5" x14ac:dyDescent="0.45">
      <c r="A15" s="6" t="s">
        <v>65</v>
      </c>
      <c r="B15" s="44">
        <v>1230.3608083224149</v>
      </c>
      <c r="C15" s="46">
        <v>3542.9259999999999</v>
      </c>
      <c r="D15" s="44">
        <v>1230.3608083224149</v>
      </c>
      <c r="E15" s="46">
        <v>3542.9259999999999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35E5A-382C-479E-9090-5D85737E55FF}">
  <sheetPr>
    <tabColor theme="0" tint="-0.14999847407452621"/>
  </sheetPr>
  <dimension ref="A1:E26"/>
  <sheetViews>
    <sheetView zoomScale="130" zoomScaleNormal="130" workbookViewId="0">
      <selection activeCell="D27" sqref="D27"/>
    </sheetView>
  </sheetViews>
  <sheetFormatPr defaultColWidth="8.81640625" defaultRowHeight="14.5" x14ac:dyDescent="0.35"/>
  <cols>
    <col min="1" max="1" width="35.453125" style="15" customWidth="1"/>
    <col min="2" max="5" width="23.1796875" style="15" customWidth="1"/>
    <col min="6" max="16384" width="8.81640625" style="15"/>
  </cols>
  <sheetData>
    <row r="1" spans="1:5" ht="23" x14ac:dyDescent="0.7">
      <c r="A1" s="1" t="s">
        <v>66</v>
      </c>
      <c r="B1" s="28"/>
      <c r="C1" s="28"/>
      <c r="D1" s="28"/>
      <c r="E1" s="13"/>
    </row>
    <row r="2" spans="1:5" ht="28.5" thickBot="1" x14ac:dyDescent="0.5">
      <c r="A2" s="3" t="s">
        <v>2</v>
      </c>
      <c r="B2" s="4" t="s">
        <v>3</v>
      </c>
      <c r="C2" s="5" t="s">
        <v>19</v>
      </c>
      <c r="D2" s="4" t="s">
        <v>55</v>
      </c>
      <c r="E2" s="5" t="s">
        <v>56</v>
      </c>
    </row>
    <row r="3" spans="1:5" ht="15.5" x14ac:dyDescent="0.45">
      <c r="A3" s="13" t="s">
        <v>67</v>
      </c>
      <c r="B3" s="19" t="e">
        <f>SUMIF(#REF!,'Net financials - NA'!$A3,#REF!)/1000</f>
        <v>#REF!</v>
      </c>
      <c r="C3" s="20">
        <v>-109</v>
      </c>
      <c r="D3" s="29" t="e">
        <f>SUMIF(#REF!,'Net financials - NA'!$A3,#REF!)/1000</f>
        <v>#REF!</v>
      </c>
      <c r="E3" s="16" t="e">
        <f>SUMIF(#REF!,'Net financials - NA'!$A3,#REF!)/1000</f>
        <v>#REF!</v>
      </c>
    </row>
    <row r="4" spans="1:5" ht="15.5" x14ac:dyDescent="0.45">
      <c r="A4" s="9" t="s">
        <v>68</v>
      </c>
      <c r="B4" s="19" t="e">
        <f>SUMIF(#REF!,'Net financials - NA'!$A4,#REF!)/1000</f>
        <v>#REF!</v>
      </c>
      <c r="C4" s="16">
        <v>-106</v>
      </c>
      <c r="D4" s="19" t="e">
        <f>SUMIF(#REF!,'Net financials - NA'!$A4,#REF!)/1000</f>
        <v>#REF!</v>
      </c>
      <c r="E4" s="16" t="e">
        <f>SUMIF(#REF!,'Net financials - NA'!$A4,#REF!)/1000</f>
        <v>#REF!</v>
      </c>
    </row>
    <row r="5" spans="1:5" ht="15.5" x14ac:dyDescent="0.45">
      <c r="A5" s="9" t="s">
        <v>69</v>
      </c>
      <c r="B5" s="19" t="e">
        <f>SUMIF(#REF!,'Net financials - NA'!$A5,#REF!)/1000</f>
        <v>#REF!</v>
      </c>
      <c r="C5" s="16">
        <v>34</v>
      </c>
      <c r="D5" s="19" t="e">
        <f>SUMIF(#REF!,'Net financials - NA'!$A5,#REF!)/1000</f>
        <v>#REF!</v>
      </c>
      <c r="E5" s="16" t="e">
        <f>SUMIF(#REF!,'Net financials - NA'!$A5,#REF!)/1000</f>
        <v>#REF!</v>
      </c>
    </row>
    <row r="6" spans="1:5" ht="15.5" x14ac:dyDescent="0.45">
      <c r="A6" s="9" t="s">
        <v>70</v>
      </c>
      <c r="B6" s="19" t="e">
        <f>SUMIF(#REF!,'Net financials - NA'!$A6,#REF!)/1000</f>
        <v>#REF!</v>
      </c>
      <c r="C6" s="16">
        <v>79</v>
      </c>
      <c r="D6" s="19" t="e">
        <f>SUMIF(#REF!,'Net financials - NA'!$A6,#REF!)/1000</f>
        <v>#REF!</v>
      </c>
      <c r="E6" s="16" t="e">
        <f>SUMIF(#REF!,'Net financials - NA'!$A6,#REF!)/1000</f>
        <v>#REF!</v>
      </c>
    </row>
    <row r="7" spans="1:5" ht="15.5" x14ac:dyDescent="0.45">
      <c r="A7" s="9" t="s">
        <v>71</v>
      </c>
      <c r="B7" s="19" t="e">
        <f>SUMIF(#REF!,'Net financials - NA'!$A7,#REF!)/1000</f>
        <v>#REF!</v>
      </c>
      <c r="C7" s="16" t="s">
        <v>15</v>
      </c>
      <c r="D7" s="19" t="e">
        <f>SUMIF(#REF!,'Net financials - NA'!$A7,#REF!)/1000</f>
        <v>#REF!</v>
      </c>
      <c r="E7" s="16" t="e">
        <f>SUMIF(#REF!,'Net financials - NA'!$A7,#REF!)/1000</f>
        <v>#REF!</v>
      </c>
    </row>
    <row r="8" spans="1:5" ht="15.5" x14ac:dyDescent="0.45">
      <c r="A8" s="9" t="s">
        <v>72</v>
      </c>
      <c r="B8" s="19" t="e">
        <f>SUMIF(#REF!,'Net financials - NA'!$A8,#REF!)/1000</f>
        <v>#REF!</v>
      </c>
      <c r="C8" s="16">
        <v>-216</v>
      </c>
      <c r="D8" s="19" t="e">
        <f>SUMIF(#REF!,'Net financials - NA'!$A8,#REF!)/1000</f>
        <v>#REF!</v>
      </c>
      <c r="E8" s="16" t="e">
        <f>SUMIF(#REF!,'Net financials - NA'!$A8,#REF!)/1000</f>
        <v>#REF!</v>
      </c>
    </row>
    <row r="9" spans="1:5" ht="15.5" x14ac:dyDescent="0.45">
      <c r="A9" s="9" t="s">
        <v>44</v>
      </c>
      <c r="B9" s="50" t="e">
        <f>SUMIF(#REF!,'Net financials - NA'!$A9,#REF!)/1000</f>
        <v>#REF!</v>
      </c>
      <c r="C9" s="30">
        <v>-7</v>
      </c>
      <c r="D9" s="50" t="e">
        <f>SUMIF(#REF!,'Net financials - NA'!$A9,#REF!)/1000</f>
        <v>#REF!</v>
      </c>
      <c r="E9" s="51" t="e">
        <f>SUMIF(#REF!,'Net financials - NA'!$A9,#REF!)/1000</f>
        <v>#REF!</v>
      </c>
    </row>
    <row r="10" spans="1:5" ht="15.5" x14ac:dyDescent="0.45">
      <c r="A10" s="36" t="s">
        <v>73</v>
      </c>
      <c r="B10" s="26" t="e">
        <f>SUM(B3:B9)</f>
        <v>#REF!</v>
      </c>
      <c r="C10" s="27">
        <f>SUM(C3:C9)</f>
        <v>-325</v>
      </c>
      <c r="D10" s="26" t="e">
        <f>SUM(D3:D9)</f>
        <v>#REF!</v>
      </c>
      <c r="E10" s="27" t="e">
        <f>SUM(E3:E9)</f>
        <v>#REF!</v>
      </c>
    </row>
    <row r="11" spans="1:5" ht="15.5" x14ac:dyDescent="0.45">
      <c r="A11" s="9"/>
      <c r="B11" s="16"/>
      <c r="C11" s="16"/>
      <c r="D11" s="16"/>
      <c r="E11" s="16"/>
    </row>
    <row r="12" spans="1:5" ht="15.5" x14ac:dyDescent="0.45">
      <c r="A12" s="9"/>
      <c r="B12" s="16"/>
      <c r="C12" s="16"/>
      <c r="D12" s="16"/>
      <c r="E12" s="16"/>
    </row>
    <row r="13" spans="1:5" ht="15.5" x14ac:dyDescent="0.45">
      <c r="A13" s="9"/>
      <c r="B13" s="16"/>
      <c r="C13" s="16"/>
      <c r="D13" s="16"/>
      <c r="E13" s="16"/>
    </row>
    <row r="14" spans="1:5" ht="15.5" x14ac:dyDescent="0.45">
      <c r="A14" s="9"/>
      <c r="B14" s="24"/>
      <c r="C14" s="24"/>
      <c r="D14" s="24"/>
      <c r="E14" s="24"/>
    </row>
    <row r="15" spans="1:5" ht="20" x14ac:dyDescent="0.6">
      <c r="A15" s="31"/>
      <c r="B15" s="16"/>
      <c r="C15" s="32"/>
      <c r="D15" s="18"/>
      <c r="E15" s="18"/>
    </row>
    <row r="16" spans="1:5" ht="15.5" x14ac:dyDescent="0.45">
      <c r="A16" s="9"/>
      <c r="B16" s="8"/>
      <c r="C16" s="8"/>
      <c r="D16" s="8"/>
      <c r="E16" s="8"/>
    </row>
    <row r="17" spans="1:5" ht="15.5" x14ac:dyDescent="0.45">
      <c r="A17" s="9"/>
      <c r="B17" s="16"/>
      <c r="C17" s="16"/>
      <c r="D17" s="16"/>
      <c r="E17" s="16"/>
    </row>
    <row r="18" spans="1:5" ht="15.5" x14ac:dyDescent="0.45">
      <c r="A18" s="9"/>
      <c r="B18" s="16"/>
      <c r="C18" s="16"/>
      <c r="D18" s="16"/>
      <c r="E18" s="16"/>
    </row>
    <row r="19" spans="1:5" ht="15.5" x14ac:dyDescent="0.45">
      <c r="A19" s="9"/>
      <c r="B19" s="16"/>
      <c r="C19" s="16"/>
      <c r="D19" s="16"/>
      <c r="E19" s="16"/>
    </row>
    <row r="20" spans="1:5" ht="15.5" x14ac:dyDescent="0.45">
      <c r="A20" s="9"/>
      <c r="B20" s="16"/>
      <c r="C20" s="16"/>
      <c r="D20" s="16"/>
      <c r="E20" s="16"/>
    </row>
    <row r="21" spans="1:5" ht="15.5" x14ac:dyDescent="0.45">
      <c r="A21" s="9"/>
      <c r="B21" s="16"/>
      <c r="C21" s="16"/>
      <c r="D21" s="16"/>
      <c r="E21" s="16"/>
    </row>
    <row r="22" spans="1:5" ht="15.5" x14ac:dyDescent="0.45">
      <c r="A22" s="9"/>
      <c r="B22" s="16"/>
      <c r="C22" s="16"/>
      <c r="D22" s="16"/>
      <c r="E22" s="16"/>
    </row>
    <row r="23" spans="1:5" ht="15.5" x14ac:dyDescent="0.45">
      <c r="A23" s="9"/>
      <c r="B23" s="16"/>
      <c r="C23" s="16"/>
      <c r="D23" s="16"/>
      <c r="E23" s="16"/>
    </row>
    <row r="24" spans="1:5" ht="15.5" x14ac:dyDescent="0.45">
      <c r="A24" s="9"/>
      <c r="B24" s="16"/>
      <c r="C24" s="16"/>
      <c r="D24" s="16"/>
      <c r="E24" s="16"/>
    </row>
    <row r="25" spans="1:5" ht="15.5" x14ac:dyDescent="0.45">
      <c r="A25" s="9"/>
      <c r="B25" s="16"/>
      <c r="C25" s="16"/>
      <c r="D25" s="16"/>
      <c r="E25" s="16"/>
    </row>
    <row r="26" spans="1:5" ht="15.5" x14ac:dyDescent="0.45">
      <c r="A26" s="9"/>
      <c r="B26" s="16"/>
      <c r="C26" s="16"/>
      <c r="D26" s="16"/>
      <c r="E26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97585-403B-4D22-BB5B-E2451C879CF7}">
  <dimension ref="A1:L46"/>
  <sheetViews>
    <sheetView topLeftCell="A11" zoomScale="130" zoomScaleNormal="130" workbookViewId="0">
      <selection activeCell="J39" sqref="J39"/>
    </sheetView>
  </sheetViews>
  <sheetFormatPr defaultColWidth="8.81640625" defaultRowHeight="20" x14ac:dyDescent="0.6"/>
  <cols>
    <col min="1" max="1" width="52.54296875" style="81" bestFit="1" customWidth="1"/>
    <col min="2" max="7" width="14.1796875" style="81" customWidth="1"/>
    <col min="8" max="10" width="8.81640625" style="81"/>
    <col min="11" max="11" width="9.81640625" style="81" customWidth="1"/>
    <col min="12" max="12" width="11.1796875" style="81" customWidth="1"/>
    <col min="13" max="15" width="21.81640625" style="81" customWidth="1"/>
    <col min="16" max="16384" width="8.81640625" style="81"/>
  </cols>
  <sheetData>
    <row r="1" spans="1:11" ht="23" x14ac:dyDescent="0.7">
      <c r="A1" s="1" t="s">
        <v>74</v>
      </c>
    </row>
    <row r="2" spans="1:11" x14ac:dyDescent="0.6">
      <c r="A2" s="57" t="s">
        <v>1</v>
      </c>
    </row>
    <row r="3" spans="1:11" s="21" customFormat="1" ht="28.5" thickBot="1" x14ac:dyDescent="0.5">
      <c r="A3" s="82" t="s">
        <v>2</v>
      </c>
      <c r="B3" s="66" t="s">
        <v>157</v>
      </c>
      <c r="C3" s="5" t="s">
        <v>3</v>
      </c>
      <c r="D3" s="5" t="s">
        <v>4</v>
      </c>
      <c r="E3" s="5" t="s">
        <v>5</v>
      </c>
      <c r="F3" s="5" t="s">
        <v>6</v>
      </c>
    </row>
    <row r="4" spans="1:11" s="21" customFormat="1" ht="14" x14ac:dyDescent="0.45">
      <c r="A4" s="91" t="s">
        <v>7</v>
      </c>
      <c r="B4" s="128">
        <v>3159.1309999999999</v>
      </c>
      <c r="C4" s="92">
        <v>3123.1060000000002</v>
      </c>
      <c r="D4" s="92">
        <v>2987.3449999999998</v>
      </c>
      <c r="E4" s="92">
        <v>2911.098</v>
      </c>
      <c r="F4" s="92">
        <v>2557.2159999999999</v>
      </c>
      <c r="G4" s="143"/>
      <c r="H4" s="143"/>
      <c r="I4" s="143"/>
      <c r="J4" s="143"/>
      <c r="K4" s="134"/>
    </row>
    <row r="5" spans="1:11" s="21" customFormat="1" ht="14" x14ac:dyDescent="0.45">
      <c r="A5" s="6" t="s">
        <v>75</v>
      </c>
      <c r="B5" s="129">
        <v>3159.1309999999999</v>
      </c>
      <c r="C5" s="94">
        <v>3123.1060000000002</v>
      </c>
      <c r="D5" s="94">
        <v>2987.3449999999998</v>
      </c>
      <c r="E5" s="94">
        <v>2911.098</v>
      </c>
      <c r="F5" s="94">
        <v>2557.2159999999999</v>
      </c>
      <c r="H5" s="134"/>
      <c r="I5" s="134"/>
      <c r="J5" s="134"/>
      <c r="K5" s="134"/>
    </row>
    <row r="6" spans="1:11" s="21" customFormat="1" ht="14" x14ac:dyDescent="0.45">
      <c r="A6" s="95"/>
      <c r="B6" s="129"/>
      <c r="C6" s="94"/>
      <c r="D6" s="94"/>
      <c r="E6" s="94"/>
      <c r="F6" s="94"/>
      <c r="H6" s="134"/>
      <c r="I6" s="134"/>
      <c r="J6" s="134"/>
      <c r="K6" s="134"/>
    </row>
    <row r="7" spans="1:11" s="21" customFormat="1" ht="14" x14ac:dyDescent="0.45">
      <c r="A7" s="9" t="s">
        <v>76</v>
      </c>
      <c r="B7" s="68">
        <v>-394.37700000000001</v>
      </c>
      <c r="C7" s="2">
        <v>-446.60399999999998</v>
      </c>
      <c r="D7" s="2">
        <v>-485.59</v>
      </c>
      <c r="E7" s="2">
        <v>-493.89600000000002</v>
      </c>
      <c r="F7" s="2">
        <v>-408.09699999999998</v>
      </c>
      <c r="H7" s="134"/>
      <c r="I7" s="134"/>
      <c r="J7" s="134"/>
      <c r="K7" s="134"/>
    </row>
    <row r="8" spans="1:11" s="21" customFormat="1" ht="14" x14ac:dyDescent="0.45">
      <c r="A8" s="9" t="s">
        <v>77</v>
      </c>
      <c r="B8" s="68">
        <v>-58.954000000000001</v>
      </c>
      <c r="C8" s="2">
        <v>-66.292000000000002</v>
      </c>
      <c r="D8" s="2">
        <v>-70.471000000000004</v>
      </c>
      <c r="E8" s="2">
        <v>-55.192</v>
      </c>
      <c r="F8" s="2">
        <v>-42.628999999999998</v>
      </c>
      <c r="H8" s="134"/>
      <c r="I8" s="134"/>
      <c r="J8" s="134"/>
      <c r="K8" s="134"/>
    </row>
    <row r="9" spans="1:11" s="21" customFormat="1" ht="14" x14ac:dyDescent="0.45">
      <c r="A9" s="9" t="s">
        <v>27</v>
      </c>
      <c r="B9" s="68">
        <v>-1198.6980000000001</v>
      </c>
      <c r="C9" s="2">
        <v>-1191.5889999999999</v>
      </c>
      <c r="D9" s="2">
        <v>-1111.7809999999999</v>
      </c>
      <c r="E9" s="2">
        <v>-1053.5429999999999</v>
      </c>
      <c r="F9" s="2">
        <v>-959.22799999999995</v>
      </c>
      <c r="H9" s="134"/>
      <c r="I9" s="134"/>
      <c r="J9" s="134"/>
      <c r="K9" s="134"/>
    </row>
    <row r="10" spans="1:11" s="21" customFormat="1" ht="14" x14ac:dyDescent="0.45">
      <c r="A10" s="9" t="s">
        <v>78</v>
      </c>
      <c r="B10" s="68">
        <v>-183.405</v>
      </c>
      <c r="C10" s="2">
        <v>-259.40300000000002</v>
      </c>
      <c r="D10" s="2">
        <v>-171.95400000000001</v>
      </c>
      <c r="E10" s="2">
        <v>-176.482</v>
      </c>
      <c r="F10" s="2">
        <v>-139.01</v>
      </c>
      <c r="H10" s="134"/>
      <c r="I10" s="134"/>
      <c r="J10" s="134"/>
      <c r="K10" s="134"/>
    </row>
    <row r="11" spans="1:11" s="21" customFormat="1" ht="14" x14ac:dyDescent="0.45">
      <c r="A11" s="9" t="s">
        <v>79</v>
      </c>
      <c r="B11" s="68">
        <v>-630.46699999999998</v>
      </c>
      <c r="C11" s="2">
        <v>-640.40300000000002</v>
      </c>
      <c r="D11" s="2">
        <v>-595.19000000000005</v>
      </c>
      <c r="E11" s="2">
        <v>-586.74300000000005</v>
      </c>
      <c r="F11" s="2">
        <v>-453.58</v>
      </c>
      <c r="H11" s="134"/>
      <c r="I11" s="134"/>
      <c r="J11" s="134"/>
      <c r="K11" s="134"/>
    </row>
    <row r="12" spans="1:11" s="21" customFormat="1" ht="14" x14ac:dyDescent="0.45">
      <c r="A12" s="9" t="s">
        <v>80</v>
      </c>
      <c r="B12" s="68">
        <v>45.518999999999998</v>
      </c>
      <c r="C12" s="2">
        <v>48.734999999999999</v>
      </c>
      <c r="D12" s="2">
        <v>45.463000000000001</v>
      </c>
      <c r="E12" s="2">
        <v>59.451999999999998</v>
      </c>
      <c r="F12" s="2">
        <v>19.893000000000001</v>
      </c>
      <c r="H12" s="134"/>
      <c r="I12" s="134"/>
      <c r="J12" s="134"/>
      <c r="K12" s="134"/>
    </row>
    <row r="13" spans="1:11" s="21" customFormat="1" ht="14" x14ac:dyDescent="0.45">
      <c r="A13" s="9" t="s">
        <v>81</v>
      </c>
      <c r="B13" s="68">
        <v>-383.21199999999999</v>
      </c>
      <c r="C13" s="2">
        <v>-384.38799999999998</v>
      </c>
      <c r="D13" s="2">
        <v>-357.50700000000001</v>
      </c>
      <c r="E13" s="2">
        <v>-373.39400000000001</v>
      </c>
      <c r="F13" s="2">
        <v>-304.06099999999998</v>
      </c>
      <c r="H13" s="134"/>
      <c r="I13" s="134"/>
      <c r="J13" s="134"/>
      <c r="K13" s="134"/>
    </row>
    <row r="14" spans="1:11" s="21" customFormat="1" ht="14" x14ac:dyDescent="0.45">
      <c r="A14" s="9"/>
      <c r="B14" s="68"/>
      <c r="C14" s="2"/>
      <c r="D14" s="2"/>
      <c r="E14" s="2"/>
      <c r="F14" s="2"/>
      <c r="H14" s="134"/>
      <c r="I14" s="134"/>
      <c r="J14" s="134"/>
      <c r="K14" s="134"/>
    </row>
    <row r="15" spans="1:11" s="21" customFormat="1" ht="14" x14ac:dyDescent="0.45">
      <c r="A15" s="9" t="s">
        <v>82</v>
      </c>
      <c r="B15" s="68">
        <v>27.824000000000002</v>
      </c>
      <c r="C15" s="2">
        <v>47.95</v>
      </c>
      <c r="D15" s="2">
        <v>37.908999999999999</v>
      </c>
      <c r="E15" s="2">
        <v>14.906000000000001</v>
      </c>
      <c r="F15" s="2">
        <v>30.388999999999999</v>
      </c>
      <c r="H15" s="134"/>
      <c r="I15" s="134"/>
      <c r="J15" s="134"/>
      <c r="K15" s="134"/>
    </row>
    <row r="16" spans="1:11" s="21" customFormat="1" ht="14" x14ac:dyDescent="0.45">
      <c r="A16" s="35" t="s">
        <v>83</v>
      </c>
      <c r="B16" s="130">
        <v>-12.682</v>
      </c>
      <c r="C16" s="98">
        <v>-12.597</v>
      </c>
      <c r="D16" s="98">
        <v>-46.052999999999997</v>
      </c>
      <c r="E16" s="98">
        <v>-23.922000000000001</v>
      </c>
      <c r="F16" s="98">
        <v>-10.557</v>
      </c>
      <c r="H16" s="134"/>
      <c r="I16" s="134"/>
      <c r="J16" s="134"/>
      <c r="K16" s="134"/>
    </row>
    <row r="17" spans="1:12" s="21" customFormat="1" ht="14" x14ac:dyDescent="0.45">
      <c r="A17" s="6" t="s">
        <v>84</v>
      </c>
      <c r="B17" s="129">
        <v>370.67899999999969</v>
      </c>
      <c r="C17" s="94">
        <v>218.51500000000053</v>
      </c>
      <c r="D17" s="94">
        <v>232.17099999999965</v>
      </c>
      <c r="E17" s="94">
        <v>222.28399999999985</v>
      </c>
      <c r="F17" s="94">
        <v>290.33599999999984</v>
      </c>
      <c r="G17" s="143"/>
      <c r="H17" s="143"/>
      <c r="I17" s="143"/>
      <c r="J17" s="143"/>
      <c r="K17" s="134"/>
    </row>
    <row r="18" spans="1:12" s="21" customFormat="1" ht="14" x14ac:dyDescent="0.45">
      <c r="A18" s="95"/>
      <c r="B18" s="129"/>
      <c r="C18" s="94"/>
      <c r="D18" s="94"/>
      <c r="E18" s="94"/>
      <c r="F18" s="94"/>
      <c r="H18" s="134"/>
      <c r="I18" s="134"/>
      <c r="J18" s="134"/>
      <c r="K18" s="134"/>
    </row>
    <row r="19" spans="1:12" s="21" customFormat="1" ht="14" x14ac:dyDescent="0.45">
      <c r="A19" s="35" t="s">
        <v>85</v>
      </c>
      <c r="B19" s="130">
        <v>-160.41900000000001</v>
      </c>
      <c r="C19" s="98">
        <v>-230.679</v>
      </c>
      <c r="D19" s="98">
        <v>-96.447999999999993</v>
      </c>
      <c r="E19" s="98">
        <v>-129.584</v>
      </c>
      <c r="F19" s="98">
        <v>-85.474000000000004</v>
      </c>
      <c r="H19" s="134"/>
      <c r="I19" s="134"/>
      <c r="J19" s="134"/>
      <c r="K19" s="134"/>
    </row>
    <row r="20" spans="1:12" s="21" customFormat="1" ht="14" x14ac:dyDescent="0.45">
      <c r="A20" s="6" t="s">
        <v>86</v>
      </c>
      <c r="B20" s="129">
        <v>210.25999999999968</v>
      </c>
      <c r="C20" s="94">
        <v>-12.163999999999476</v>
      </c>
      <c r="D20" s="94">
        <v>135.72299999999967</v>
      </c>
      <c r="E20" s="94">
        <v>92.699999999999847</v>
      </c>
      <c r="F20" s="94">
        <v>204.86199999999985</v>
      </c>
      <c r="G20" s="143"/>
      <c r="H20" s="134"/>
      <c r="I20" s="134"/>
      <c r="J20" s="134"/>
      <c r="K20" s="134"/>
    </row>
    <row r="21" spans="1:12" s="21" customFormat="1" ht="14" x14ac:dyDescent="0.45">
      <c r="A21" s="95"/>
      <c r="B21" s="129"/>
      <c r="C21" s="94"/>
      <c r="D21" s="94"/>
      <c r="E21" s="94"/>
      <c r="F21" s="94"/>
      <c r="H21" s="134"/>
      <c r="I21" s="134"/>
      <c r="J21" s="134"/>
      <c r="K21" s="134"/>
    </row>
    <row r="22" spans="1:12" s="21" customFormat="1" ht="14" x14ac:dyDescent="0.45">
      <c r="A22" s="35" t="s">
        <v>87</v>
      </c>
      <c r="B22" s="130">
        <v>-72.204999999999998</v>
      </c>
      <c r="C22" s="98">
        <v>-92.86</v>
      </c>
      <c r="D22" s="98">
        <v>-97.046999999999997</v>
      </c>
      <c r="E22" s="98">
        <v>-153.41499999999999</v>
      </c>
      <c r="F22" s="98">
        <v>-140.184</v>
      </c>
      <c r="H22" s="134"/>
      <c r="I22" s="134"/>
      <c r="J22" s="134"/>
      <c r="K22" s="134"/>
    </row>
    <row r="23" spans="1:12" s="21" customFormat="1" ht="14" x14ac:dyDescent="0.45">
      <c r="A23" s="6" t="s">
        <v>88</v>
      </c>
      <c r="B23" s="129">
        <v>138.05499999999967</v>
      </c>
      <c r="C23" s="94">
        <v>-105.02399999999948</v>
      </c>
      <c r="D23" s="94">
        <v>38.675999999999675</v>
      </c>
      <c r="E23" s="94">
        <v>-60.715000000000146</v>
      </c>
      <c r="F23" s="94">
        <v>64.677999999999855</v>
      </c>
      <c r="G23" s="143"/>
      <c r="H23" s="143"/>
      <c r="I23" s="143"/>
      <c r="J23" s="143"/>
      <c r="K23" s="134"/>
    </row>
    <row r="25" spans="1:12" x14ac:dyDescent="0.6">
      <c r="A25" s="57" t="s">
        <v>18</v>
      </c>
    </row>
    <row r="26" spans="1:12" s="21" customFormat="1" ht="28.5" thickBot="1" x14ac:dyDescent="0.5">
      <c r="A26" s="82" t="s">
        <v>2</v>
      </c>
      <c r="B26" s="66" t="s">
        <v>157</v>
      </c>
      <c r="C26" s="5" t="s">
        <v>3</v>
      </c>
      <c r="D26" s="5" t="s">
        <v>4</v>
      </c>
      <c r="E26" s="5" t="s">
        <v>5</v>
      </c>
      <c r="F26" s="5" t="s">
        <v>6</v>
      </c>
      <c r="G26" s="5" t="s">
        <v>19</v>
      </c>
      <c r="H26" s="134"/>
      <c r="I26" s="134"/>
      <c r="J26" s="134"/>
      <c r="K26" s="134"/>
    </row>
    <row r="27" spans="1:12" s="21" customFormat="1" ht="14" x14ac:dyDescent="0.45">
      <c r="A27" s="91" t="s">
        <v>7</v>
      </c>
      <c r="B27" s="128">
        <v>3159.1309999999999</v>
      </c>
      <c r="C27" s="92">
        <v>11578.764999999999</v>
      </c>
      <c r="D27" s="92">
        <v>8455.6589999999997</v>
      </c>
      <c r="E27" s="92">
        <v>5468.3140000000003</v>
      </c>
      <c r="F27" s="92">
        <v>2557.2159999999999</v>
      </c>
      <c r="G27" s="92">
        <v>6015.1819999999998</v>
      </c>
      <c r="H27" s="134"/>
      <c r="I27" s="134"/>
      <c r="J27" s="134"/>
      <c r="K27" s="134"/>
      <c r="L27" s="134"/>
    </row>
    <row r="28" spans="1:12" s="21" customFormat="1" ht="14" x14ac:dyDescent="0.45">
      <c r="A28" s="6" t="s">
        <v>75</v>
      </c>
      <c r="B28" s="129">
        <v>3159.1309999999999</v>
      </c>
      <c r="C28" s="94">
        <v>11578.764999999999</v>
      </c>
      <c r="D28" s="94">
        <v>8455.6589999999997</v>
      </c>
      <c r="E28" s="94">
        <v>5468.3140000000003</v>
      </c>
      <c r="F28" s="94">
        <v>2557.2159999999999</v>
      </c>
      <c r="G28" s="94">
        <v>6015.1819999999998</v>
      </c>
      <c r="H28" s="134"/>
      <c r="I28" s="134"/>
      <c r="J28" s="134"/>
      <c r="K28" s="134"/>
      <c r="L28" s="134"/>
    </row>
    <row r="29" spans="1:12" s="21" customFormat="1" ht="14" x14ac:dyDescent="0.45">
      <c r="A29" s="95"/>
      <c r="B29" s="129"/>
      <c r="C29" s="94"/>
      <c r="D29" s="94"/>
      <c r="E29" s="94"/>
      <c r="F29" s="94"/>
      <c r="G29" s="94"/>
      <c r="H29" s="134"/>
      <c r="I29" s="134"/>
      <c r="J29" s="134"/>
      <c r="K29" s="134"/>
      <c r="L29" s="134"/>
    </row>
    <row r="30" spans="1:12" s="21" customFormat="1" ht="14" x14ac:dyDescent="0.45">
      <c r="A30" s="9" t="s">
        <v>76</v>
      </c>
      <c r="B30" s="68">
        <v>-394.37700000000001</v>
      </c>
      <c r="C30" s="2">
        <v>-1834.1869999999999</v>
      </c>
      <c r="D30" s="2">
        <v>-1387.5830000000001</v>
      </c>
      <c r="E30" s="2">
        <v>-901.99300000000005</v>
      </c>
      <c r="F30" s="2">
        <v>-408.09699999999998</v>
      </c>
      <c r="G30" s="2">
        <v>-703.82899999999995</v>
      </c>
      <c r="H30" s="134"/>
      <c r="I30" s="134"/>
      <c r="J30" s="134"/>
      <c r="K30" s="134"/>
      <c r="L30" s="134"/>
    </row>
    <row r="31" spans="1:12" s="21" customFormat="1" ht="14" x14ac:dyDescent="0.45">
      <c r="A31" s="9" t="s">
        <v>77</v>
      </c>
      <c r="B31" s="68">
        <v>-58.954000000000001</v>
      </c>
      <c r="C31" s="2">
        <v>-234.584</v>
      </c>
      <c r="D31" s="2">
        <v>-168.292</v>
      </c>
      <c r="E31" s="2">
        <v>-97.820999999999998</v>
      </c>
      <c r="F31" s="2">
        <v>-42.628999999999998</v>
      </c>
      <c r="G31" s="2">
        <v>-158.744</v>
      </c>
      <c r="H31" s="134"/>
      <c r="I31" s="134"/>
      <c r="J31" s="134"/>
      <c r="K31" s="134"/>
      <c r="L31" s="134"/>
    </row>
    <row r="32" spans="1:12" s="21" customFormat="1" ht="14" x14ac:dyDescent="0.45">
      <c r="A32" s="9" t="s">
        <v>27</v>
      </c>
      <c r="B32" s="68">
        <v>-1198.6980000000001</v>
      </c>
      <c r="C32" s="2">
        <v>-4316.1409999999996</v>
      </c>
      <c r="D32" s="2">
        <v>-3124.5520000000001</v>
      </c>
      <c r="E32" s="2">
        <v>-2012.771</v>
      </c>
      <c r="F32" s="2">
        <v>-959.22799999999995</v>
      </c>
      <c r="G32" s="2">
        <v>-2221.9899999999998</v>
      </c>
      <c r="H32" s="134"/>
      <c r="I32" s="134"/>
      <c r="J32" s="134"/>
      <c r="K32" s="134"/>
      <c r="L32" s="134"/>
    </row>
    <row r="33" spans="1:12" s="21" customFormat="1" ht="14" x14ac:dyDescent="0.45">
      <c r="A33" s="9" t="s">
        <v>78</v>
      </c>
      <c r="B33" s="68">
        <v>-183.405</v>
      </c>
      <c r="C33" s="2">
        <v>-746.84900000000005</v>
      </c>
      <c r="D33" s="2">
        <v>-487.44600000000003</v>
      </c>
      <c r="E33" s="2">
        <v>-315.49200000000002</v>
      </c>
      <c r="F33" s="2">
        <v>-139.01</v>
      </c>
      <c r="G33" s="2">
        <v>-397.71199999999999</v>
      </c>
      <c r="H33" s="134"/>
      <c r="I33" s="134"/>
      <c r="J33" s="134"/>
      <c r="K33" s="134"/>
      <c r="L33" s="134"/>
    </row>
    <row r="34" spans="1:12" s="21" customFormat="1" ht="14" x14ac:dyDescent="0.45">
      <c r="A34" s="9" t="s">
        <v>79</v>
      </c>
      <c r="B34" s="68">
        <v>-630.46699999999998</v>
      </c>
      <c r="C34" s="2">
        <v>-2275.9160000000002</v>
      </c>
      <c r="D34" s="2">
        <v>-1635.5129999999999</v>
      </c>
      <c r="E34" s="2">
        <v>-1040.3230000000001</v>
      </c>
      <c r="F34" s="2">
        <v>-453.58</v>
      </c>
      <c r="G34" s="2">
        <v>-1040.9960000000001</v>
      </c>
      <c r="H34" s="134"/>
      <c r="I34" s="134"/>
      <c r="J34" s="134"/>
      <c r="K34" s="134"/>
      <c r="L34" s="134"/>
    </row>
    <row r="35" spans="1:12" s="21" customFormat="1" ht="14" x14ac:dyDescent="0.45">
      <c r="A35" s="9" t="s">
        <v>80</v>
      </c>
      <c r="B35" s="68">
        <v>45.518999999999998</v>
      </c>
      <c r="C35" s="2">
        <v>173.54300000000001</v>
      </c>
      <c r="D35" s="2">
        <v>124.80800000000001</v>
      </c>
      <c r="E35" s="2">
        <v>79.344999999999999</v>
      </c>
      <c r="F35" s="2">
        <v>19.893000000000001</v>
      </c>
      <c r="G35" s="2">
        <v>64.67</v>
      </c>
      <c r="H35" s="134"/>
      <c r="I35" s="134"/>
      <c r="J35" s="134"/>
      <c r="K35" s="134"/>
      <c r="L35" s="134"/>
    </row>
    <row r="36" spans="1:12" s="21" customFormat="1" ht="14" x14ac:dyDescent="0.45">
      <c r="A36" s="9" t="s">
        <v>81</v>
      </c>
      <c r="B36" s="68">
        <v>-383.21199999999999</v>
      </c>
      <c r="C36" s="2">
        <v>-1419.35</v>
      </c>
      <c r="D36" s="2">
        <v>-1034.962</v>
      </c>
      <c r="E36" s="2">
        <v>-677.45500000000004</v>
      </c>
      <c r="F36" s="2">
        <v>-304.06099999999998</v>
      </c>
      <c r="G36" s="2">
        <v>-574.90700000000004</v>
      </c>
      <c r="H36" s="134"/>
      <c r="I36" s="134"/>
      <c r="J36" s="134"/>
      <c r="K36" s="134"/>
      <c r="L36" s="134"/>
    </row>
    <row r="37" spans="1:12" s="21" customFormat="1" ht="14" x14ac:dyDescent="0.45">
      <c r="A37" s="9"/>
      <c r="B37" s="68"/>
      <c r="C37" s="2"/>
      <c r="D37" s="2"/>
      <c r="E37" s="2"/>
      <c r="F37" s="2"/>
      <c r="G37" s="2"/>
      <c r="H37" s="134"/>
      <c r="I37" s="134"/>
      <c r="J37" s="134"/>
      <c r="K37" s="134"/>
      <c r="L37" s="134"/>
    </row>
    <row r="38" spans="1:12" s="21" customFormat="1" ht="14" x14ac:dyDescent="0.45">
      <c r="A38" s="9" t="s">
        <v>82</v>
      </c>
      <c r="B38" s="68">
        <v>27.824000000000002</v>
      </c>
      <c r="C38" s="2">
        <v>131.154</v>
      </c>
      <c r="D38" s="2">
        <v>83.203999999999994</v>
      </c>
      <c r="E38" s="2">
        <v>45.295000000000002</v>
      </c>
      <c r="F38" s="2">
        <v>30.388999999999999</v>
      </c>
      <c r="G38" s="2">
        <v>35.597000000000001</v>
      </c>
      <c r="H38" s="134"/>
      <c r="I38" s="134"/>
      <c r="J38" s="134"/>
      <c r="K38" s="134"/>
      <c r="L38" s="134"/>
    </row>
    <row r="39" spans="1:12" s="21" customFormat="1" ht="14" x14ac:dyDescent="0.45">
      <c r="A39" s="35" t="s">
        <v>83</v>
      </c>
      <c r="B39" s="130">
        <v>-12.682</v>
      </c>
      <c r="C39" s="98">
        <v>-93.129000000000005</v>
      </c>
      <c r="D39" s="98">
        <v>-80.531999999999996</v>
      </c>
      <c r="E39" s="98">
        <v>-34.478999999999999</v>
      </c>
      <c r="F39" s="98">
        <v>-10.557</v>
      </c>
      <c r="G39" s="98">
        <v>-116.29900000000001</v>
      </c>
      <c r="H39" s="134"/>
      <c r="I39" s="134"/>
      <c r="J39" s="134"/>
      <c r="K39" s="134"/>
      <c r="L39" s="134"/>
    </row>
    <row r="40" spans="1:12" s="21" customFormat="1" ht="14" x14ac:dyDescent="0.45">
      <c r="A40" s="6" t="s">
        <v>84</v>
      </c>
      <c r="B40" s="129">
        <v>370.67899999999969</v>
      </c>
      <c r="C40" s="94">
        <v>963.30599999999902</v>
      </c>
      <c r="D40" s="94">
        <v>744.79099999999869</v>
      </c>
      <c r="E40" s="94">
        <v>512.61999999999989</v>
      </c>
      <c r="F40" s="94">
        <v>290.33599999999984</v>
      </c>
      <c r="G40" s="94">
        <v>900.97200000000055</v>
      </c>
      <c r="H40" s="134"/>
      <c r="I40" s="134"/>
      <c r="J40" s="134"/>
      <c r="K40" s="134"/>
      <c r="L40" s="134"/>
    </row>
    <row r="41" spans="1:12" s="21" customFormat="1" ht="14" x14ac:dyDescent="0.45">
      <c r="A41" s="95"/>
      <c r="B41" s="129"/>
      <c r="C41" s="94"/>
      <c r="D41" s="94"/>
      <c r="E41" s="94"/>
      <c r="F41" s="94"/>
      <c r="G41" s="94"/>
      <c r="H41" s="134"/>
      <c r="I41" s="134"/>
      <c r="J41" s="134"/>
      <c r="K41" s="134"/>
      <c r="L41" s="134"/>
    </row>
    <row r="42" spans="1:12" s="21" customFormat="1" ht="14" x14ac:dyDescent="0.45">
      <c r="A42" s="35" t="s">
        <v>85</v>
      </c>
      <c r="B42" s="130">
        <v>-160.41900000000001</v>
      </c>
      <c r="C42" s="98">
        <v>-542.18499999999995</v>
      </c>
      <c r="D42" s="98">
        <v>-311.50599999999997</v>
      </c>
      <c r="E42" s="98">
        <v>-215.05799999999999</v>
      </c>
      <c r="F42" s="98">
        <v>-85.474000000000004</v>
      </c>
      <c r="G42" s="98">
        <v>-718.73800000000006</v>
      </c>
      <c r="H42" s="134"/>
      <c r="I42" s="134"/>
      <c r="J42" s="134"/>
      <c r="K42" s="134"/>
      <c r="L42" s="134"/>
    </row>
    <row r="43" spans="1:12" s="21" customFormat="1" ht="14" x14ac:dyDescent="0.45">
      <c r="A43" s="6" t="s">
        <v>86</v>
      </c>
      <c r="B43" s="129">
        <v>210.25999999999968</v>
      </c>
      <c r="C43" s="94">
        <v>421.12099999999907</v>
      </c>
      <c r="D43" s="94">
        <v>433.28499999999872</v>
      </c>
      <c r="E43" s="94">
        <v>297.5619999999999</v>
      </c>
      <c r="F43" s="94">
        <v>204.86199999999985</v>
      </c>
      <c r="G43" s="94">
        <v>182.23400000000049</v>
      </c>
      <c r="H43" s="134"/>
      <c r="I43" s="134"/>
      <c r="J43" s="134"/>
      <c r="K43" s="134"/>
      <c r="L43" s="134"/>
    </row>
    <row r="44" spans="1:12" s="21" customFormat="1" ht="14" x14ac:dyDescent="0.45">
      <c r="A44" s="95"/>
      <c r="B44" s="129"/>
      <c r="C44" s="94"/>
      <c r="D44" s="94"/>
      <c r="E44" s="94"/>
      <c r="F44" s="94"/>
      <c r="G44" s="94"/>
      <c r="H44" s="134"/>
      <c r="I44" s="134"/>
      <c r="J44" s="134"/>
      <c r="K44" s="134"/>
      <c r="L44" s="134"/>
    </row>
    <row r="45" spans="1:12" s="21" customFormat="1" ht="14" x14ac:dyDescent="0.45">
      <c r="A45" s="35" t="s">
        <v>87</v>
      </c>
      <c r="B45" s="130">
        <v>-72.204999999999998</v>
      </c>
      <c r="C45" s="98">
        <v>-483.50599999999997</v>
      </c>
      <c r="D45" s="98">
        <v>-390.64600000000002</v>
      </c>
      <c r="E45" s="98">
        <v>-293.59899999999999</v>
      </c>
      <c r="F45" s="98">
        <v>-140.184</v>
      </c>
      <c r="G45" s="98">
        <v>-391.73200000000003</v>
      </c>
      <c r="H45" s="134"/>
      <c r="I45" s="134"/>
      <c r="J45" s="134"/>
      <c r="K45" s="134"/>
      <c r="L45" s="134"/>
    </row>
    <row r="46" spans="1:12" s="21" customFormat="1" ht="14" x14ac:dyDescent="0.45">
      <c r="A46" s="6" t="s">
        <v>88</v>
      </c>
      <c r="B46" s="129">
        <v>138.05499999999967</v>
      </c>
      <c r="C46" s="94">
        <v>-62.3850000000009</v>
      </c>
      <c r="D46" s="94">
        <v>42.638999999998703</v>
      </c>
      <c r="E46" s="94">
        <v>3.9629999999999086</v>
      </c>
      <c r="F46" s="94">
        <v>64.677999999999855</v>
      </c>
      <c r="G46" s="94">
        <v>-210.49799999999954</v>
      </c>
      <c r="H46" s="134"/>
      <c r="I46" s="134"/>
      <c r="J46" s="134"/>
      <c r="K46" s="134"/>
      <c r="L46" s="13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E95BE-6B6C-48B0-9526-7C0E926458D6}">
  <dimension ref="A1:I26"/>
  <sheetViews>
    <sheetView zoomScale="145" zoomScaleNormal="145" workbookViewId="0">
      <selection activeCell="B18" sqref="B18"/>
    </sheetView>
  </sheetViews>
  <sheetFormatPr defaultColWidth="8.81640625" defaultRowHeight="20" x14ac:dyDescent="0.6"/>
  <cols>
    <col min="1" max="1" width="74.54296875" style="81" bestFit="1" customWidth="1"/>
    <col min="2" max="7" width="11.453125" style="81" customWidth="1"/>
    <col min="8" max="16384" width="8.81640625" style="81"/>
  </cols>
  <sheetData>
    <row r="1" spans="1:9" ht="23" x14ac:dyDescent="0.7">
      <c r="A1" s="1" t="s">
        <v>89</v>
      </c>
    </row>
    <row r="2" spans="1:9" x14ac:dyDescent="0.6">
      <c r="A2" s="57" t="s">
        <v>1</v>
      </c>
    </row>
    <row r="3" spans="1:9" s="21" customFormat="1" ht="28.5" thickBot="1" x14ac:dyDescent="0.5">
      <c r="A3" s="82" t="s">
        <v>2</v>
      </c>
      <c r="B3" s="4" t="s">
        <v>157</v>
      </c>
      <c r="C3" s="5" t="s">
        <v>3</v>
      </c>
      <c r="D3" s="5" t="s">
        <v>4</v>
      </c>
      <c r="E3" s="5" t="s">
        <v>5</v>
      </c>
      <c r="F3" s="5" t="s">
        <v>6</v>
      </c>
    </row>
    <row r="4" spans="1:9" s="21" customFormat="1" ht="14" x14ac:dyDescent="0.45">
      <c r="A4" s="99" t="s">
        <v>11</v>
      </c>
      <c r="B4" s="100">
        <v>138.05499999999967</v>
      </c>
      <c r="C4" s="101">
        <v>-105.02399999999948</v>
      </c>
      <c r="D4" s="101">
        <v>38.675999999999675</v>
      </c>
      <c r="E4" s="101">
        <v>-60.715000000000146</v>
      </c>
      <c r="F4" s="101">
        <v>64.677999999999855</v>
      </c>
    </row>
    <row r="5" spans="1:9" s="21" customFormat="1" ht="14" x14ac:dyDescent="0.45">
      <c r="A5" s="102" t="s">
        <v>90</v>
      </c>
      <c r="B5" s="93"/>
      <c r="C5" s="94"/>
      <c r="D5" s="94"/>
      <c r="E5" s="94"/>
      <c r="F5" s="94"/>
    </row>
    <row r="6" spans="1:9" s="21" customFormat="1" ht="14" x14ac:dyDescent="0.45">
      <c r="A6" s="103" t="s">
        <v>91</v>
      </c>
      <c r="B6" s="93"/>
      <c r="C6" s="94"/>
      <c r="D6" s="94"/>
      <c r="E6" s="94"/>
      <c r="F6" s="94"/>
      <c r="H6" s="104"/>
      <c r="I6" s="105"/>
    </row>
    <row r="7" spans="1:9" s="21" customFormat="1" ht="14" x14ac:dyDescent="0.45">
      <c r="A7" s="9" t="s">
        <v>92</v>
      </c>
      <c r="B7" s="96">
        <v>174</v>
      </c>
      <c r="C7" s="2">
        <v>-344.87599999999998</v>
      </c>
      <c r="D7" s="2">
        <v>-346.5</v>
      </c>
      <c r="E7" s="2">
        <v>-245.15999999999985</v>
      </c>
      <c r="F7" s="2">
        <v>-1095.1840000000002</v>
      </c>
      <c r="H7" s="104"/>
      <c r="I7" s="105"/>
    </row>
    <row r="8" spans="1:9" s="21" customFormat="1" ht="14" x14ac:dyDescent="0.45">
      <c r="A8" s="106" t="s">
        <v>93</v>
      </c>
      <c r="B8" s="96"/>
      <c r="C8" s="2"/>
      <c r="D8" s="2"/>
      <c r="E8" s="2"/>
      <c r="F8" s="2"/>
    </row>
    <row r="9" spans="1:9" s="21" customFormat="1" ht="14" x14ac:dyDescent="0.45">
      <c r="A9" s="35" t="s">
        <v>94</v>
      </c>
      <c r="B9" s="97">
        <v>-8.8020000000000209</v>
      </c>
      <c r="C9" s="98">
        <v>-2.0830000000000002</v>
      </c>
      <c r="D9" s="98">
        <v>-46.887999999999998</v>
      </c>
      <c r="E9" s="98">
        <v>-2.7570000000000001</v>
      </c>
      <c r="F9" s="98">
        <v>-675.34699999999998</v>
      </c>
    </row>
    <row r="10" spans="1:9" s="21" customFormat="1" ht="14" x14ac:dyDescent="0.45">
      <c r="A10" s="6" t="s">
        <v>95</v>
      </c>
      <c r="B10" s="93">
        <v>303.25299999999964</v>
      </c>
      <c r="C10" s="94">
        <v>-451.98299999999949</v>
      </c>
      <c r="D10" s="94">
        <v>-354.21200000000027</v>
      </c>
      <c r="E10" s="94">
        <v>-308.63200000000001</v>
      </c>
      <c r="F10" s="94">
        <v>-1705.8530000000003</v>
      </c>
    </row>
    <row r="11" spans="1:9" s="21" customFormat="1" ht="14" x14ac:dyDescent="0.45">
      <c r="A11" s="9"/>
      <c r="B11" s="96"/>
      <c r="C11" s="2"/>
      <c r="D11" s="2"/>
      <c r="E11" s="2"/>
      <c r="F11" s="2"/>
    </row>
    <row r="12" spans="1:9" s="21" customFormat="1" ht="14" x14ac:dyDescent="0.45">
      <c r="A12" s="9" t="s">
        <v>96</v>
      </c>
      <c r="B12" s="93"/>
      <c r="C12" s="94"/>
      <c r="D12" s="94"/>
      <c r="E12" s="94"/>
      <c r="F12" s="94"/>
    </row>
    <row r="13" spans="1:9" s="21" customFormat="1" ht="14" x14ac:dyDescent="0.45">
      <c r="A13" s="107" t="s">
        <v>97</v>
      </c>
      <c r="B13" s="93">
        <v>303.25299999999964</v>
      </c>
      <c r="C13" s="94">
        <v>-451.98299999999949</v>
      </c>
      <c r="D13" s="94">
        <v>-354.21200000000027</v>
      </c>
      <c r="E13" s="94">
        <v>-308.63200000000001</v>
      </c>
      <c r="F13" s="94">
        <v>-1705.8530000000003</v>
      </c>
    </row>
    <row r="14" spans="1:9" s="21" customFormat="1" ht="14" x14ac:dyDescent="0.45"/>
    <row r="15" spans="1:9" s="21" customFormat="1" ht="18" x14ac:dyDescent="0.55000000000000004">
      <c r="A15" s="57" t="s">
        <v>18</v>
      </c>
    </row>
    <row r="16" spans="1:9" s="21" customFormat="1" ht="28.5" thickBot="1" x14ac:dyDescent="0.5">
      <c r="A16" s="82" t="s">
        <v>2</v>
      </c>
      <c r="B16" s="4" t="s">
        <v>157</v>
      </c>
      <c r="C16" s="5" t="s">
        <v>3</v>
      </c>
      <c r="D16" s="5" t="s">
        <v>4</v>
      </c>
      <c r="E16" s="5" t="s">
        <v>5</v>
      </c>
      <c r="F16" s="5" t="s">
        <v>6</v>
      </c>
      <c r="G16" s="5" t="s">
        <v>19</v>
      </c>
    </row>
    <row r="17" spans="1:7" s="21" customFormat="1" ht="14" x14ac:dyDescent="0.45">
      <c r="A17" s="99" t="s">
        <v>11</v>
      </c>
      <c r="B17" s="100">
        <v>138.05499999999967</v>
      </c>
      <c r="C17" s="101">
        <v>-62.3850000000009</v>
      </c>
      <c r="D17" s="101">
        <v>42.638999999998703</v>
      </c>
      <c r="E17" s="101">
        <v>3.9629999999999086</v>
      </c>
      <c r="F17" s="101">
        <v>64.677999999999855</v>
      </c>
      <c r="G17" s="101">
        <v>-210.48299999999966</v>
      </c>
    </row>
    <row r="18" spans="1:7" s="21" customFormat="1" ht="14" x14ac:dyDescent="0.45">
      <c r="A18" s="102" t="s">
        <v>90</v>
      </c>
      <c r="B18" s="93"/>
      <c r="C18" s="94"/>
      <c r="D18" s="94"/>
      <c r="E18" s="94"/>
      <c r="F18" s="94"/>
      <c r="G18" s="94"/>
    </row>
    <row r="19" spans="1:7" s="21" customFormat="1" ht="14" x14ac:dyDescent="0.45">
      <c r="A19" s="108" t="s">
        <v>91</v>
      </c>
      <c r="B19" s="93"/>
      <c r="C19" s="94"/>
      <c r="D19" s="94"/>
      <c r="E19" s="94"/>
      <c r="F19" s="94"/>
      <c r="G19" s="94"/>
    </row>
    <row r="20" spans="1:7" s="21" customFormat="1" ht="14" x14ac:dyDescent="0.45">
      <c r="A20" s="9" t="s">
        <v>92</v>
      </c>
      <c r="B20" s="96">
        <v>174</v>
      </c>
      <c r="C20" s="2">
        <v>-2031.72</v>
      </c>
      <c r="D20" s="2">
        <v>-1686.8440000000001</v>
      </c>
      <c r="E20" s="2">
        <v>-1341.3440000000001</v>
      </c>
      <c r="F20" s="2">
        <v>-1095.1840000000002</v>
      </c>
      <c r="G20" s="2">
        <v>591.58199999999999</v>
      </c>
    </row>
    <row r="21" spans="1:7" s="21" customFormat="1" ht="14" x14ac:dyDescent="0.45">
      <c r="A21" s="106" t="s">
        <v>93</v>
      </c>
      <c r="B21" s="96"/>
      <c r="C21" s="2"/>
      <c r="D21" s="2"/>
      <c r="E21" s="2"/>
      <c r="F21" s="2"/>
      <c r="G21" s="2"/>
    </row>
    <row r="22" spans="1:7" s="21" customFormat="1" ht="14" x14ac:dyDescent="0.45">
      <c r="A22" s="35" t="s">
        <v>94</v>
      </c>
      <c r="B22" s="97">
        <v>-8.8020000000000209</v>
      </c>
      <c r="C22" s="98">
        <v>-728</v>
      </c>
      <c r="D22" s="98">
        <v>-725.56600000000003</v>
      </c>
      <c r="E22" s="98">
        <v>-678.27800000000002</v>
      </c>
      <c r="F22" s="98">
        <v>-675.34699999999998</v>
      </c>
      <c r="G22" s="98">
        <v>-55.323999999999998</v>
      </c>
    </row>
    <row r="23" spans="1:7" s="21" customFormat="1" ht="14" x14ac:dyDescent="0.45">
      <c r="A23" s="6" t="s">
        <v>95</v>
      </c>
      <c r="B23" s="93">
        <v>303.25299999999964</v>
      </c>
      <c r="C23" s="94">
        <v>-2822.1050000000009</v>
      </c>
      <c r="D23" s="94">
        <v>-2369.7710000000015</v>
      </c>
      <c r="E23" s="94">
        <v>-2015.6590000000001</v>
      </c>
      <c r="F23" s="94">
        <v>-1705.8530000000003</v>
      </c>
      <c r="G23" s="94">
        <v>326.77500000000032</v>
      </c>
    </row>
    <row r="24" spans="1:7" s="21" customFormat="1" ht="14" x14ac:dyDescent="0.45">
      <c r="A24" s="9"/>
      <c r="B24" s="96"/>
      <c r="C24" s="2"/>
      <c r="D24" s="2"/>
      <c r="E24" s="2"/>
      <c r="F24" s="2"/>
      <c r="G24" s="2"/>
    </row>
    <row r="25" spans="1:7" s="21" customFormat="1" ht="14" x14ac:dyDescent="0.45">
      <c r="A25" s="9" t="s">
        <v>96</v>
      </c>
      <c r="B25" s="93"/>
      <c r="C25" s="94"/>
      <c r="D25" s="94"/>
      <c r="E25" s="94"/>
      <c r="F25" s="94"/>
      <c r="G25" s="94"/>
    </row>
    <row r="26" spans="1:7" s="21" customFormat="1" ht="14" x14ac:dyDescent="0.45">
      <c r="A26" s="107" t="s">
        <v>97</v>
      </c>
      <c r="B26" s="93">
        <v>303.25299999999964</v>
      </c>
      <c r="C26" s="94">
        <v>-2822.1050000000009</v>
      </c>
      <c r="D26" s="94">
        <v>-2369.7710000000015</v>
      </c>
      <c r="E26" s="94">
        <v>-2015.6590000000001</v>
      </c>
      <c r="F26" s="94">
        <v>-1705.8530000000003</v>
      </c>
      <c r="G26" s="94">
        <v>326.77500000000032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86E5D-FDF5-4DB4-B79D-A856A210955E}">
  <dimension ref="A1:S48"/>
  <sheetViews>
    <sheetView topLeftCell="A23" zoomScale="130" zoomScaleNormal="130" workbookViewId="0">
      <selection activeCell="M14" sqref="M14"/>
    </sheetView>
  </sheetViews>
  <sheetFormatPr defaultColWidth="8.81640625" defaultRowHeight="20" x14ac:dyDescent="0.6"/>
  <cols>
    <col min="1" max="1" width="47.81640625" style="81" bestFit="1" customWidth="1"/>
    <col min="2" max="7" width="14.1796875" style="81" customWidth="1"/>
    <col min="8" max="8" width="8.81640625" style="81"/>
    <col min="9" max="9" width="10.453125" style="81" bestFit="1" customWidth="1"/>
    <col min="10" max="12" width="8.1796875" style="81" bestFit="1" customWidth="1"/>
    <col min="13" max="13" width="17.54296875" style="81" customWidth="1"/>
    <col min="14" max="16384" width="8.81640625" style="81"/>
  </cols>
  <sheetData>
    <row r="1" spans="1:19" ht="23" x14ac:dyDescent="0.7">
      <c r="A1" s="1" t="s">
        <v>98</v>
      </c>
      <c r="I1" s="109"/>
      <c r="J1" s="109"/>
      <c r="K1" s="109"/>
    </row>
    <row r="2" spans="1:19" x14ac:dyDescent="0.6">
      <c r="A2" s="57" t="s">
        <v>99</v>
      </c>
      <c r="I2" s="109"/>
      <c r="J2" s="109"/>
      <c r="K2" s="109"/>
    </row>
    <row r="3" spans="1:19" ht="28.5" thickBot="1" x14ac:dyDescent="0.65">
      <c r="A3" s="40" t="s">
        <v>2</v>
      </c>
      <c r="B3" s="66" t="s">
        <v>158</v>
      </c>
      <c r="C3" s="67" t="s">
        <v>3</v>
      </c>
      <c r="D3" s="67" t="s">
        <v>4</v>
      </c>
      <c r="E3" s="67" t="s">
        <v>5</v>
      </c>
      <c r="F3" s="67" t="s">
        <v>6</v>
      </c>
      <c r="G3" s="67" t="s">
        <v>29</v>
      </c>
      <c r="I3" s="109"/>
      <c r="J3" s="109"/>
      <c r="K3" s="109"/>
      <c r="O3" s="109"/>
      <c r="P3" s="109"/>
      <c r="Q3" s="109"/>
      <c r="R3" s="109"/>
      <c r="S3" s="109"/>
    </row>
    <row r="4" spans="1:19" s="109" customFormat="1" x14ac:dyDescent="0.35">
      <c r="A4" s="58" t="s">
        <v>100</v>
      </c>
      <c r="B4" s="68"/>
      <c r="C4" s="69"/>
      <c r="D4" s="69"/>
      <c r="E4" s="69"/>
      <c r="F4" s="69"/>
      <c r="G4" s="69"/>
    </row>
    <row r="5" spans="1:19" s="109" customFormat="1" x14ac:dyDescent="0.35">
      <c r="A5" s="37" t="s">
        <v>101</v>
      </c>
      <c r="B5" s="60">
        <v>10846.8</v>
      </c>
      <c r="C5" s="61">
        <v>10699.829</v>
      </c>
      <c r="D5" s="72">
        <v>10988.505999999999</v>
      </c>
      <c r="E5" s="72">
        <v>11282.555</v>
      </c>
      <c r="F5" s="72">
        <v>11480.276</v>
      </c>
      <c r="G5" s="72">
        <v>10383.406000000001</v>
      </c>
      <c r="I5" s="138"/>
      <c r="J5" s="138"/>
      <c r="K5" s="138"/>
      <c r="L5" s="138"/>
      <c r="M5" s="138"/>
      <c r="N5" s="135"/>
      <c r="O5" s="135"/>
    </row>
    <row r="6" spans="1:19" s="109" customFormat="1" x14ac:dyDescent="0.35">
      <c r="A6" s="73" t="s">
        <v>102</v>
      </c>
      <c r="B6" s="39">
        <v>4984.4359999999997</v>
      </c>
      <c r="C6" s="42">
        <v>5148.1530000000002</v>
      </c>
      <c r="D6" s="42">
        <v>5578.7730000000001</v>
      </c>
      <c r="E6" s="42">
        <v>5943.8969999999999</v>
      </c>
      <c r="F6" s="42">
        <v>6520.4219999999996</v>
      </c>
      <c r="G6" s="42">
        <v>1761.393</v>
      </c>
      <c r="I6" s="138"/>
      <c r="J6" s="138"/>
      <c r="K6" s="138"/>
      <c r="L6" s="138"/>
      <c r="M6" s="138"/>
    </row>
    <row r="7" spans="1:19" s="109" customFormat="1" x14ac:dyDescent="0.35">
      <c r="A7" s="58" t="s">
        <v>103</v>
      </c>
      <c r="B7" s="59">
        <v>15831.235999999999</v>
      </c>
      <c r="C7" s="41">
        <v>15847.982</v>
      </c>
      <c r="D7" s="41">
        <v>16567.278999999999</v>
      </c>
      <c r="E7" s="41">
        <v>17226.452000000001</v>
      </c>
      <c r="F7" s="41">
        <v>18000.698</v>
      </c>
      <c r="G7" s="41">
        <v>12144.799000000001</v>
      </c>
      <c r="I7" s="138"/>
      <c r="J7" s="138"/>
      <c r="K7" s="138"/>
      <c r="L7" s="138"/>
      <c r="M7" s="138"/>
    </row>
    <row r="8" spans="1:19" s="109" customFormat="1" x14ac:dyDescent="0.35">
      <c r="A8" s="37"/>
      <c r="B8" s="74"/>
      <c r="C8" s="72"/>
      <c r="D8" s="72"/>
      <c r="E8" s="72"/>
      <c r="F8" s="72"/>
      <c r="G8" s="72"/>
      <c r="I8" s="138"/>
      <c r="J8" s="138"/>
      <c r="K8" s="138"/>
      <c r="L8" s="138"/>
      <c r="M8" s="138"/>
    </row>
    <row r="9" spans="1:19" s="109" customFormat="1" x14ac:dyDescent="0.35">
      <c r="A9" s="58" t="s">
        <v>104</v>
      </c>
      <c r="B9" s="110">
        <v>118.496</v>
      </c>
      <c r="C9" s="117">
        <v>118.345</v>
      </c>
      <c r="D9" s="41">
        <v>126.45099999999999</v>
      </c>
      <c r="E9" s="41">
        <v>135.44999999999999</v>
      </c>
      <c r="F9" s="41">
        <v>146.15</v>
      </c>
      <c r="G9" s="41">
        <v>28.338000000000001</v>
      </c>
      <c r="I9" s="138"/>
      <c r="J9" s="138"/>
      <c r="K9" s="138"/>
      <c r="L9" s="138"/>
      <c r="M9" s="138"/>
    </row>
    <row r="10" spans="1:19" s="109" customFormat="1" x14ac:dyDescent="0.35">
      <c r="A10" s="37"/>
      <c r="B10" s="74"/>
      <c r="C10" s="72"/>
      <c r="D10" s="72"/>
      <c r="E10" s="72"/>
      <c r="F10" s="72"/>
      <c r="G10" s="72"/>
      <c r="I10" s="138"/>
      <c r="J10" s="138"/>
      <c r="K10" s="138"/>
      <c r="L10" s="138"/>
      <c r="M10" s="138"/>
    </row>
    <row r="11" spans="1:19" s="109" customFormat="1" x14ac:dyDescent="0.35">
      <c r="A11" s="58" t="s">
        <v>105</v>
      </c>
      <c r="B11" s="110">
        <v>243.839</v>
      </c>
      <c r="C11" s="117">
        <v>250.19900000000001</v>
      </c>
      <c r="D11" s="41">
        <v>253.518</v>
      </c>
      <c r="E11" s="41">
        <v>225.07900000000001</v>
      </c>
      <c r="F11" s="41">
        <v>251.53899999999999</v>
      </c>
      <c r="G11" s="41">
        <v>149.55199999999999</v>
      </c>
      <c r="I11" s="138"/>
      <c r="J11" s="138"/>
      <c r="K11" s="138"/>
      <c r="L11" s="138"/>
      <c r="M11" s="138"/>
    </row>
    <row r="12" spans="1:19" s="109" customFormat="1" x14ac:dyDescent="0.35">
      <c r="A12" s="37"/>
      <c r="B12" s="74"/>
      <c r="C12" s="72"/>
      <c r="D12" s="72"/>
      <c r="E12" s="72"/>
      <c r="F12" s="72"/>
      <c r="G12" s="72"/>
      <c r="I12" s="138"/>
      <c r="J12" s="138"/>
      <c r="K12" s="138"/>
      <c r="L12" s="138"/>
      <c r="M12" s="138"/>
    </row>
    <row r="13" spans="1:19" s="109" customFormat="1" x14ac:dyDescent="0.35">
      <c r="A13" s="37" t="s">
        <v>106</v>
      </c>
      <c r="B13" s="60">
        <v>348.55900000000003</v>
      </c>
      <c r="C13" s="61">
        <v>351.35399999999998</v>
      </c>
      <c r="D13" s="72">
        <v>472.58100000000002</v>
      </c>
      <c r="E13" s="72">
        <v>540.52599999999995</v>
      </c>
      <c r="F13" s="72">
        <v>584.97199999999998</v>
      </c>
      <c r="G13" s="72">
        <v>1288.8030000000001</v>
      </c>
      <c r="I13" s="138"/>
      <c r="J13" s="138"/>
      <c r="K13" s="138"/>
      <c r="L13" s="138"/>
      <c r="M13" s="138"/>
    </row>
    <row r="14" spans="1:19" s="109" customFormat="1" x14ac:dyDescent="0.35">
      <c r="A14" s="73" t="s">
        <v>107</v>
      </c>
      <c r="B14" s="39">
        <v>206.77600000000001</v>
      </c>
      <c r="C14" s="42">
        <v>199.196</v>
      </c>
      <c r="D14" s="72">
        <v>207.62799999999999</v>
      </c>
      <c r="E14" s="72">
        <v>213.095</v>
      </c>
      <c r="F14" s="72">
        <v>206.90299999999999</v>
      </c>
      <c r="G14" s="72">
        <v>124.474</v>
      </c>
      <c r="I14" s="138"/>
      <c r="J14" s="138"/>
      <c r="K14" s="138"/>
      <c r="L14" s="138"/>
      <c r="M14" s="138"/>
    </row>
    <row r="15" spans="1:19" s="109" customFormat="1" x14ac:dyDescent="0.35">
      <c r="A15" s="75" t="s">
        <v>108</v>
      </c>
      <c r="B15" s="111">
        <v>555.33500000000004</v>
      </c>
      <c r="C15" s="112">
        <v>550.54999999999995</v>
      </c>
      <c r="D15" s="112">
        <v>680.20900000000006</v>
      </c>
      <c r="E15" s="112">
        <v>753.62099999999998</v>
      </c>
      <c r="F15" s="112">
        <v>791.875</v>
      </c>
      <c r="G15" s="112">
        <v>1413.277</v>
      </c>
      <c r="I15" s="138"/>
      <c r="J15" s="138"/>
      <c r="K15" s="138"/>
      <c r="L15" s="138"/>
      <c r="M15" s="138"/>
    </row>
    <row r="16" spans="1:19" s="109" customFormat="1" x14ac:dyDescent="0.35">
      <c r="A16" s="58" t="s">
        <v>109</v>
      </c>
      <c r="B16" s="59">
        <v>16748.905999999999</v>
      </c>
      <c r="C16" s="41">
        <v>16767.076000000001</v>
      </c>
      <c r="D16" s="41">
        <v>17627.456999999999</v>
      </c>
      <c r="E16" s="41">
        <v>18340.602000000003</v>
      </c>
      <c r="F16" s="41">
        <v>19190.261999999999</v>
      </c>
      <c r="G16" s="41">
        <v>13734.966</v>
      </c>
      <c r="I16" s="138"/>
      <c r="J16" s="138"/>
      <c r="K16" s="138"/>
      <c r="L16" s="138"/>
      <c r="M16" s="138"/>
    </row>
    <row r="17" spans="1:13" s="109" customFormat="1" x14ac:dyDescent="0.35">
      <c r="A17" s="58"/>
      <c r="B17" s="59"/>
      <c r="C17" s="41"/>
      <c r="D17" s="41"/>
      <c r="E17" s="41"/>
      <c r="F17" s="41"/>
      <c r="G17" s="41"/>
      <c r="I17" s="138"/>
      <c r="J17" s="138"/>
      <c r="K17" s="138"/>
      <c r="L17" s="138"/>
      <c r="M17" s="138"/>
    </row>
    <row r="18" spans="1:13" s="109" customFormat="1" x14ac:dyDescent="0.35">
      <c r="A18" s="71" t="s">
        <v>110</v>
      </c>
      <c r="B18" s="59"/>
      <c r="C18" s="41"/>
      <c r="D18" s="41"/>
      <c r="E18" s="41"/>
      <c r="F18" s="41"/>
      <c r="G18" s="41"/>
      <c r="I18" s="138"/>
      <c r="J18" s="138"/>
      <c r="K18" s="138"/>
      <c r="L18" s="138"/>
      <c r="M18" s="138"/>
    </row>
    <row r="19" spans="1:13" s="109" customFormat="1" x14ac:dyDescent="0.35">
      <c r="A19" s="37" t="s">
        <v>107</v>
      </c>
      <c r="B19" s="74">
        <v>1245.8800000000001</v>
      </c>
      <c r="C19" s="72">
        <v>1289.0060000000001</v>
      </c>
      <c r="D19" s="72">
        <v>1357.1179999999999</v>
      </c>
      <c r="E19" s="72">
        <v>1569.4880000000001</v>
      </c>
      <c r="F19" s="72">
        <v>1395.921</v>
      </c>
      <c r="G19" s="72">
        <v>790.02800000000002</v>
      </c>
      <c r="I19" s="138"/>
      <c r="J19" s="138"/>
      <c r="K19" s="138"/>
      <c r="L19" s="138"/>
      <c r="M19" s="138"/>
    </row>
    <row r="20" spans="1:13" s="109" customFormat="1" x14ac:dyDescent="0.35">
      <c r="A20" s="38" t="s">
        <v>111</v>
      </c>
      <c r="B20" s="39">
        <v>1380.991</v>
      </c>
      <c r="C20" s="42">
        <v>1230.3579999999999</v>
      </c>
      <c r="D20" s="42">
        <v>1220.931</v>
      </c>
      <c r="E20" s="42">
        <v>1230.0350000000001</v>
      </c>
      <c r="F20" s="42">
        <v>2176.1260000000002</v>
      </c>
      <c r="G20" s="42">
        <v>3542.7109999999998</v>
      </c>
      <c r="I20" s="138"/>
      <c r="J20" s="138"/>
      <c r="K20" s="138"/>
      <c r="L20" s="138"/>
      <c r="M20" s="138"/>
    </row>
    <row r="21" spans="1:13" s="109" customFormat="1" x14ac:dyDescent="0.35">
      <c r="A21" s="75" t="s">
        <v>112</v>
      </c>
      <c r="B21" s="111">
        <v>2626.8710000000001</v>
      </c>
      <c r="C21" s="112">
        <v>2519.364</v>
      </c>
      <c r="D21" s="112">
        <v>2578.049</v>
      </c>
      <c r="E21" s="112">
        <v>2799.5230000000001</v>
      </c>
      <c r="F21" s="112">
        <v>3572.0470000000005</v>
      </c>
      <c r="G21" s="112">
        <v>4332.7389999999996</v>
      </c>
      <c r="I21" s="138"/>
      <c r="J21" s="138"/>
      <c r="K21" s="138"/>
      <c r="L21" s="138"/>
      <c r="M21" s="138"/>
    </row>
    <row r="22" spans="1:13" s="109" customFormat="1" x14ac:dyDescent="0.35">
      <c r="A22" s="58" t="s">
        <v>113</v>
      </c>
      <c r="B22" s="59">
        <v>19375.776999999998</v>
      </c>
      <c r="C22" s="41">
        <v>19286.440000000002</v>
      </c>
      <c r="D22" s="41">
        <v>20205.505999999998</v>
      </c>
      <c r="E22" s="41">
        <v>21140.125000000004</v>
      </c>
      <c r="F22" s="41">
        <v>22762.309000000001</v>
      </c>
      <c r="G22" s="41">
        <v>18067.705000000002</v>
      </c>
      <c r="I22" s="138"/>
      <c r="J22" s="138"/>
      <c r="K22" s="138"/>
      <c r="L22" s="138"/>
      <c r="M22" s="138"/>
    </row>
    <row r="23" spans="1:13" s="109" customFormat="1" x14ac:dyDescent="0.35">
      <c r="A23" s="58"/>
      <c r="B23" s="59"/>
      <c r="C23" s="41"/>
      <c r="D23" s="41"/>
      <c r="E23" s="41"/>
      <c r="F23" s="41"/>
      <c r="G23" s="41"/>
      <c r="I23" s="138"/>
      <c r="J23" s="138"/>
      <c r="K23" s="138"/>
      <c r="L23" s="138"/>
      <c r="M23" s="138"/>
    </row>
    <row r="24" spans="1:13" x14ac:dyDescent="0.6">
      <c r="A24" s="76" t="s">
        <v>114</v>
      </c>
      <c r="B24" s="59"/>
      <c r="C24" s="41"/>
      <c r="D24" s="77"/>
      <c r="E24" s="77"/>
      <c r="F24" s="77"/>
      <c r="G24" s="77"/>
      <c r="I24" s="138"/>
      <c r="J24" s="138"/>
      <c r="K24" s="138"/>
      <c r="L24" s="138"/>
      <c r="M24" s="138"/>
    </row>
    <row r="25" spans="1:13" x14ac:dyDescent="0.6">
      <c r="A25" s="78" t="s">
        <v>115</v>
      </c>
      <c r="B25" s="39">
        <v>11375.824000000001</v>
      </c>
      <c r="C25" s="42">
        <v>10617.447</v>
      </c>
      <c r="D25" s="42">
        <v>11210.727999999999</v>
      </c>
      <c r="E25" s="42">
        <v>11557.655000000001</v>
      </c>
      <c r="F25" s="42">
        <v>11932.396000000001</v>
      </c>
      <c r="G25" s="42">
        <v>13736.448</v>
      </c>
      <c r="I25" s="138"/>
      <c r="J25" s="138"/>
      <c r="K25" s="138"/>
      <c r="L25" s="138"/>
      <c r="M25" s="138"/>
    </row>
    <row r="26" spans="1:13" x14ac:dyDescent="0.6">
      <c r="A26" s="76" t="s">
        <v>116</v>
      </c>
      <c r="B26" s="59">
        <v>11375.824000000001</v>
      </c>
      <c r="C26" s="41">
        <v>10617.447</v>
      </c>
      <c r="D26" s="113">
        <v>11210.727999999999</v>
      </c>
      <c r="E26" s="113">
        <v>11557.655000000001</v>
      </c>
      <c r="F26" s="113">
        <v>11932.396000000001</v>
      </c>
      <c r="G26" s="113">
        <v>13736.448</v>
      </c>
      <c r="I26" s="138"/>
      <c r="J26" s="138"/>
      <c r="K26" s="138"/>
      <c r="L26" s="138"/>
      <c r="M26" s="138"/>
    </row>
    <row r="27" spans="1:13" x14ac:dyDescent="0.6">
      <c r="A27" s="21"/>
      <c r="B27" s="59"/>
      <c r="C27" s="41"/>
      <c r="D27" s="77"/>
      <c r="E27" s="77"/>
      <c r="F27" s="77"/>
      <c r="G27" s="77"/>
      <c r="I27" s="138"/>
      <c r="J27" s="138"/>
      <c r="K27" s="138"/>
      <c r="L27" s="138"/>
      <c r="M27" s="138"/>
    </row>
    <row r="28" spans="1:13" x14ac:dyDescent="0.6">
      <c r="A28" s="76" t="s">
        <v>117</v>
      </c>
      <c r="B28" s="59"/>
      <c r="C28" s="41"/>
      <c r="D28" s="77"/>
      <c r="E28" s="77"/>
      <c r="F28" s="77"/>
      <c r="G28" s="77"/>
      <c r="I28" s="138"/>
      <c r="J28" s="138"/>
      <c r="K28" s="138"/>
      <c r="L28" s="138"/>
      <c r="M28" s="138"/>
    </row>
    <row r="29" spans="1:13" x14ac:dyDescent="0.6">
      <c r="A29" s="21" t="s">
        <v>118</v>
      </c>
      <c r="B29" s="60">
        <v>3701.3</v>
      </c>
      <c r="C29" s="61">
        <v>3118.9659999999999</v>
      </c>
      <c r="D29" s="72">
        <v>3662.181</v>
      </c>
      <c r="E29" s="72">
        <v>4071.1959999999999</v>
      </c>
      <c r="F29" s="72">
        <v>4299.3999999999996</v>
      </c>
      <c r="G29" s="72">
        <v>0</v>
      </c>
      <c r="I29" s="138"/>
      <c r="J29" s="138"/>
      <c r="K29" s="138"/>
      <c r="L29" s="138"/>
      <c r="M29" s="138"/>
    </row>
    <row r="30" spans="1:13" x14ac:dyDescent="0.6">
      <c r="A30" s="21" t="s">
        <v>119</v>
      </c>
      <c r="B30" s="60">
        <v>192.01499999999999</v>
      </c>
      <c r="C30" s="61">
        <v>198.101</v>
      </c>
      <c r="D30" s="72">
        <v>210.184</v>
      </c>
      <c r="E30" s="72">
        <v>185.85</v>
      </c>
      <c r="F30" s="72">
        <v>199.35900000000001</v>
      </c>
      <c r="G30" s="72">
        <v>115.071</v>
      </c>
      <c r="I30" s="138"/>
      <c r="J30" s="138"/>
      <c r="K30" s="138"/>
      <c r="L30" s="138"/>
      <c r="M30" s="138"/>
    </row>
    <row r="31" spans="1:13" x14ac:dyDescent="0.6">
      <c r="A31" s="78" t="s">
        <v>120</v>
      </c>
      <c r="B31" s="39">
        <v>0</v>
      </c>
      <c r="C31" s="42">
        <v>0</v>
      </c>
      <c r="D31" s="42">
        <v>0</v>
      </c>
      <c r="E31" s="42">
        <v>0</v>
      </c>
      <c r="F31" s="42">
        <v>0.1069999999999709</v>
      </c>
      <c r="G31" s="42">
        <v>1.4999999999999999E-2</v>
      </c>
      <c r="I31" s="138"/>
      <c r="J31" s="138"/>
      <c r="K31" s="138"/>
      <c r="L31" s="138"/>
      <c r="M31" s="138"/>
    </row>
    <row r="32" spans="1:13" x14ac:dyDescent="0.6">
      <c r="A32" s="76" t="s">
        <v>121</v>
      </c>
      <c r="B32" s="59">
        <v>3893.3150000000001</v>
      </c>
      <c r="C32" s="41">
        <v>3317.067</v>
      </c>
      <c r="D32" s="113">
        <v>3872.3650000000002</v>
      </c>
      <c r="E32" s="113">
        <v>4257.0460000000003</v>
      </c>
      <c r="F32" s="113">
        <v>4498.866</v>
      </c>
      <c r="G32" s="113">
        <v>115.086</v>
      </c>
      <c r="I32" s="138"/>
      <c r="J32" s="138"/>
      <c r="K32" s="138"/>
      <c r="L32" s="138"/>
      <c r="M32" s="138"/>
    </row>
    <row r="33" spans="1:13" x14ac:dyDescent="0.6">
      <c r="A33" s="21"/>
      <c r="B33" s="59"/>
      <c r="C33" s="41"/>
      <c r="D33" s="77"/>
      <c r="E33" s="77"/>
      <c r="F33" s="77"/>
      <c r="G33" s="77"/>
      <c r="I33" s="138"/>
      <c r="J33" s="138"/>
      <c r="K33" s="138"/>
      <c r="L33" s="138"/>
      <c r="M33" s="138"/>
    </row>
    <row r="34" spans="1:13" x14ac:dyDescent="0.6">
      <c r="A34" s="21" t="s">
        <v>122</v>
      </c>
      <c r="B34" s="60">
        <v>858.11900000000003</v>
      </c>
      <c r="C34" s="61">
        <v>908.70699999999999</v>
      </c>
      <c r="D34" s="72">
        <v>965.64400000000001</v>
      </c>
      <c r="E34" s="72">
        <v>1029.972</v>
      </c>
      <c r="F34" s="72">
        <v>1144.222</v>
      </c>
      <c r="G34" s="72">
        <v>421.93</v>
      </c>
      <c r="I34" s="138"/>
      <c r="J34" s="138"/>
      <c r="K34" s="138"/>
      <c r="L34" s="138"/>
      <c r="M34" s="138"/>
    </row>
    <row r="35" spans="1:13" x14ac:dyDescent="0.6">
      <c r="A35" s="21" t="s">
        <v>123</v>
      </c>
      <c r="B35" s="60">
        <v>121.92400000000001</v>
      </c>
      <c r="C35" s="61">
        <v>128.72499999999999</v>
      </c>
      <c r="D35" s="72">
        <v>110.996</v>
      </c>
      <c r="E35" s="72">
        <v>112.205</v>
      </c>
      <c r="F35" s="72">
        <v>953.96299999999997</v>
      </c>
      <c r="G35" s="72">
        <v>669.51300000000003</v>
      </c>
      <c r="I35" s="138"/>
      <c r="J35" s="138"/>
      <c r="K35" s="138"/>
      <c r="L35" s="138"/>
      <c r="M35" s="138"/>
    </row>
    <row r="36" spans="1:13" x14ac:dyDescent="0.6">
      <c r="A36" s="78" t="s">
        <v>124</v>
      </c>
      <c r="B36" s="39">
        <v>39.649000000000001</v>
      </c>
      <c r="C36" s="42">
        <v>61.19</v>
      </c>
      <c r="D36" s="42">
        <v>53.164000000000001</v>
      </c>
      <c r="E36" s="42">
        <v>46.758000000000003</v>
      </c>
      <c r="F36" s="42">
        <v>176.565</v>
      </c>
      <c r="G36" s="42">
        <v>183.85700000000003</v>
      </c>
      <c r="I36" s="138"/>
      <c r="J36" s="138"/>
      <c r="K36" s="138"/>
      <c r="L36" s="138"/>
      <c r="M36" s="138"/>
    </row>
    <row r="37" spans="1:13" x14ac:dyDescent="0.6">
      <c r="A37" s="79" t="s">
        <v>125</v>
      </c>
      <c r="B37" s="114">
        <v>1019.692</v>
      </c>
      <c r="C37" s="131">
        <v>1098.6220000000001</v>
      </c>
      <c r="D37" s="115">
        <v>1129.8040000000001</v>
      </c>
      <c r="E37" s="115">
        <v>1188.9349999999999</v>
      </c>
      <c r="F37" s="115">
        <v>2274.75</v>
      </c>
      <c r="G37" s="115">
        <v>1276.3</v>
      </c>
      <c r="I37" s="138"/>
      <c r="J37" s="138"/>
      <c r="K37" s="138"/>
      <c r="L37" s="138"/>
      <c r="M37" s="138"/>
    </row>
    <row r="38" spans="1:13" x14ac:dyDescent="0.6">
      <c r="A38" s="76" t="s">
        <v>126</v>
      </c>
      <c r="B38" s="59">
        <v>4913.0069999999996</v>
      </c>
      <c r="C38" s="41">
        <v>4415.6890000000003</v>
      </c>
      <c r="D38" s="113">
        <v>5002.1689999999999</v>
      </c>
      <c r="E38" s="113">
        <v>5445.9809999999998</v>
      </c>
      <c r="F38" s="113">
        <v>6773.616</v>
      </c>
      <c r="G38" s="113">
        <v>1391.386</v>
      </c>
      <c r="I38" s="138"/>
      <c r="J38" s="138"/>
      <c r="K38" s="138"/>
      <c r="L38" s="138"/>
      <c r="M38" s="138"/>
    </row>
    <row r="39" spans="1:13" x14ac:dyDescent="0.6">
      <c r="A39" s="21"/>
      <c r="B39" s="59"/>
      <c r="C39" s="41"/>
      <c r="D39" s="77"/>
      <c r="E39" s="77"/>
      <c r="F39" s="77"/>
      <c r="G39" s="77"/>
      <c r="I39" s="138"/>
      <c r="J39" s="138"/>
      <c r="K39" s="138"/>
      <c r="L39" s="138"/>
      <c r="M39" s="138"/>
    </row>
    <row r="40" spans="1:13" x14ac:dyDescent="0.6">
      <c r="A40" s="76" t="s">
        <v>127</v>
      </c>
      <c r="B40" s="59"/>
      <c r="C40" s="41"/>
      <c r="D40" s="77"/>
      <c r="E40" s="77"/>
      <c r="F40" s="77"/>
      <c r="G40" s="77"/>
      <c r="I40" s="138"/>
      <c r="J40" s="138"/>
      <c r="K40" s="138"/>
      <c r="L40" s="138"/>
      <c r="M40" s="138"/>
    </row>
    <row r="41" spans="1:13" x14ac:dyDescent="0.6">
      <c r="A41" s="21" t="s">
        <v>122</v>
      </c>
      <c r="B41" s="60">
        <v>0</v>
      </c>
      <c r="C41" s="61">
        <v>0</v>
      </c>
      <c r="D41" s="61">
        <v>0</v>
      </c>
      <c r="E41" s="61">
        <v>0.60399999999999998</v>
      </c>
      <c r="F41" s="61">
        <v>0</v>
      </c>
      <c r="G41" s="61">
        <v>0.31</v>
      </c>
      <c r="I41" s="138"/>
      <c r="J41" s="138"/>
      <c r="K41" s="138"/>
      <c r="L41" s="138"/>
      <c r="M41" s="138"/>
    </row>
    <row r="42" spans="1:13" x14ac:dyDescent="0.6">
      <c r="A42" s="21" t="s">
        <v>123</v>
      </c>
      <c r="B42" s="60">
        <v>469.87400000000002</v>
      </c>
      <c r="C42" s="61">
        <v>1015.919</v>
      </c>
      <c r="D42" s="61">
        <v>1016.742</v>
      </c>
      <c r="E42" s="61">
        <v>997.51499999999999</v>
      </c>
      <c r="F42" s="61">
        <v>1295.423</v>
      </c>
      <c r="G42" s="61">
        <v>1003.597</v>
      </c>
      <c r="I42" s="138"/>
      <c r="J42" s="138"/>
      <c r="K42" s="138"/>
      <c r="L42" s="138"/>
      <c r="M42" s="138"/>
    </row>
    <row r="43" spans="1:13" x14ac:dyDescent="0.6">
      <c r="A43" s="21" t="s">
        <v>118</v>
      </c>
      <c r="B43" s="60">
        <v>430.05200000000002</v>
      </c>
      <c r="C43" s="61">
        <v>368.30200000000002</v>
      </c>
      <c r="D43" s="61">
        <v>376.94</v>
      </c>
      <c r="E43" s="61">
        <v>95.013000000000005</v>
      </c>
      <c r="F43" s="61">
        <v>100.355</v>
      </c>
      <c r="G43" s="61">
        <v>0</v>
      </c>
      <c r="I43" s="138"/>
      <c r="J43" s="138"/>
      <c r="K43" s="138"/>
      <c r="L43" s="138"/>
      <c r="M43" s="138"/>
    </row>
    <row r="44" spans="1:13" x14ac:dyDescent="0.6">
      <c r="A44" s="21" t="s">
        <v>119</v>
      </c>
      <c r="B44" s="60">
        <v>56.889000000000003</v>
      </c>
      <c r="C44" s="61">
        <v>54.98</v>
      </c>
      <c r="D44" s="61">
        <v>53.262999999999998</v>
      </c>
      <c r="E44" s="61">
        <v>46.808999999999997</v>
      </c>
      <c r="F44" s="61">
        <v>54.072000000000003</v>
      </c>
      <c r="G44" s="61">
        <v>35.820999999999998</v>
      </c>
      <c r="I44" s="138"/>
      <c r="J44" s="138"/>
      <c r="K44" s="138"/>
      <c r="L44" s="138"/>
      <c r="M44" s="138"/>
    </row>
    <row r="45" spans="1:13" x14ac:dyDescent="0.6">
      <c r="A45" s="78" t="s">
        <v>124</v>
      </c>
      <c r="B45" s="39">
        <v>2130.1889999999999</v>
      </c>
      <c r="C45" s="42">
        <v>2814.1060000000002</v>
      </c>
      <c r="D45" s="42">
        <v>2545.5059999999999</v>
      </c>
      <c r="E45" s="42">
        <v>2995.826</v>
      </c>
      <c r="F45" s="42">
        <v>2606.4270000000001</v>
      </c>
      <c r="G45" s="42">
        <v>1902.1320000000001</v>
      </c>
      <c r="I45" s="138"/>
      <c r="J45" s="138"/>
      <c r="K45" s="138"/>
      <c r="L45" s="138"/>
      <c r="M45" s="138"/>
    </row>
    <row r="46" spans="1:13" x14ac:dyDescent="0.6">
      <c r="A46" s="79" t="s">
        <v>128</v>
      </c>
      <c r="B46" s="114">
        <v>3087.0039999999999</v>
      </c>
      <c r="C46" s="131">
        <v>4253.3070000000007</v>
      </c>
      <c r="D46" s="115">
        <v>3992.951</v>
      </c>
      <c r="E46" s="115">
        <v>4135.1630000000005</v>
      </c>
      <c r="F46" s="115">
        <v>4056.277</v>
      </c>
      <c r="G46" s="115">
        <v>2940.55</v>
      </c>
      <c r="I46" s="138"/>
      <c r="J46" s="138"/>
      <c r="K46" s="138"/>
      <c r="L46" s="138"/>
      <c r="M46" s="138"/>
    </row>
    <row r="47" spans="1:13" x14ac:dyDescent="0.6">
      <c r="A47" s="79" t="s">
        <v>129</v>
      </c>
      <c r="B47" s="114">
        <v>8000.0109999999995</v>
      </c>
      <c r="C47" s="131">
        <v>8668.996000000001</v>
      </c>
      <c r="D47" s="115">
        <v>8995.119999999999</v>
      </c>
      <c r="E47" s="115">
        <v>9582.1440000000002</v>
      </c>
      <c r="F47" s="115">
        <v>10829.893</v>
      </c>
      <c r="G47" s="115">
        <v>4331.9359999999997</v>
      </c>
      <c r="I47" s="138"/>
      <c r="J47" s="138"/>
      <c r="K47" s="138"/>
      <c r="L47" s="138"/>
      <c r="M47" s="138"/>
    </row>
    <row r="48" spans="1:13" x14ac:dyDescent="0.6">
      <c r="A48" s="76" t="s">
        <v>130</v>
      </c>
      <c r="B48" s="59">
        <v>19375.834999999999</v>
      </c>
      <c r="C48" s="41">
        <v>19286.442999999999</v>
      </c>
      <c r="D48" s="113">
        <v>20205.847999999998</v>
      </c>
      <c r="E48" s="113">
        <v>21139.798999999999</v>
      </c>
      <c r="F48" s="113">
        <v>22762.289000000001</v>
      </c>
      <c r="G48" s="113">
        <v>18068.383999999998</v>
      </c>
      <c r="I48" s="138"/>
      <c r="J48" s="138"/>
      <c r="K48" s="138"/>
      <c r="L48" s="138"/>
      <c r="M48" s="13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90BF4B60239408ED3DAC67DD9A506" ma:contentTypeVersion="16" ma:contentTypeDescription="Create a new document." ma:contentTypeScope="" ma:versionID="e6693c5bdd60be4c0b6f7b85d9e2d9b2">
  <xsd:schema xmlns:xsd="http://www.w3.org/2001/XMLSchema" xmlns:xs="http://www.w3.org/2001/XMLSchema" xmlns:p="http://schemas.microsoft.com/office/2006/metadata/properties" xmlns:ns2="4b2726a2-2602-47fe-bb81-68631dc5f9d1" xmlns:ns3="0bc870ca-d926-466a-9ab4-85e885ffa630" targetNamespace="http://schemas.microsoft.com/office/2006/metadata/properties" ma:root="true" ma:fieldsID="98e5d9dd02cd96dd7984b9e88e64fc09" ns2:_="" ns3:_="">
    <xsd:import namespace="4b2726a2-2602-47fe-bb81-68631dc5f9d1"/>
    <xsd:import namespace="0bc870ca-d926-466a-9ab4-85e885ffa6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726a2-2602-47fe-bb81-68631dc5f9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25988b9-4287-4cf2-8a2e-6e96b4c51d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870ca-d926-466a-9ab4-85e885ffa63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dfa9417-39a2-4059-9dda-c02023193a13}" ma:internalName="TaxCatchAll" ma:showField="CatchAllData" ma:web="0bc870ca-d926-466a-9ab4-85e885ffa6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2726a2-2602-47fe-bb81-68631dc5f9d1">
      <Terms xmlns="http://schemas.microsoft.com/office/infopath/2007/PartnerControls"/>
    </lcf76f155ced4ddcb4097134ff3c332f>
    <TaxCatchAll xmlns="0bc870ca-d926-466a-9ab4-85e885ffa630" xsi:nil="true"/>
  </documentManagement>
</p:properties>
</file>

<file path=customXml/itemProps1.xml><?xml version="1.0" encoding="utf-8"?>
<ds:datastoreItem xmlns:ds="http://schemas.openxmlformats.org/officeDocument/2006/customXml" ds:itemID="{7A789695-3DC1-4EB9-9834-9394E359EC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733EA4-BBCA-43F8-AF86-CC64FF9B672C}"/>
</file>

<file path=customXml/itemProps3.xml><?xml version="1.0" encoding="utf-8"?>
<ds:datastoreItem xmlns:ds="http://schemas.openxmlformats.org/officeDocument/2006/customXml" ds:itemID="{F164585F-8C3F-4523-AF50-2E0E63B50861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dbe5e6d7-ff88-4127-b9ac-6eb2897bb570"/>
    <ds:schemaRef ds:uri="http://schemas.microsoft.com/office/2006/metadata/properties"/>
    <ds:schemaRef ds:uri="0143a8db-21df-47b7-9f3c-12c00832b4e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Financial overview</vt:lpstr>
      <vt:lpstr>Group performance</vt:lpstr>
      <vt:lpstr>Segment performance</vt:lpstr>
      <vt:lpstr>KPIs</vt:lpstr>
      <vt:lpstr>Cash flow - NA</vt:lpstr>
      <vt:lpstr>Net financials - NA</vt:lpstr>
      <vt:lpstr>Income statement</vt:lpstr>
      <vt:lpstr>Comprehensive income</vt:lpstr>
      <vt:lpstr>Balance sheet</vt:lpstr>
      <vt:lpstr>Statement of cash flows</vt:lpstr>
      <vt:lpstr>Changes in equity</vt:lpstr>
      <vt:lpstr>Operating segments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Theodor Berg</dc:creator>
  <cp:keywords/>
  <dc:description/>
  <cp:lastModifiedBy>Rosetta Benjamin</cp:lastModifiedBy>
  <cp:revision/>
  <dcterms:created xsi:type="dcterms:W3CDTF">2026-03-23T10:05:35Z</dcterms:created>
  <dcterms:modified xsi:type="dcterms:W3CDTF">2026-04-28T16:26:23Z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0x01010060090BF4B60239408ED3DAC67DD9A506</vt:lpwstr>
  </property>
  <property fmtid="{D5CDD505-2E9C-101B-9397-08002B2CF9AE}" pid="3" name="MediaServiceImageTags">
    <vt:lpwstr/>
  </property>
</Properties>
</file>